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15493\Desktop\Wnioski Inwestycje\Postępowanie_Remont pom. socjalnych\Zapytanie na stronę\"/>
    </mc:Choice>
  </mc:AlternateContent>
  <xr:revisionPtr revIDLastSave="0" documentId="13_ncr:1_{CD75500F-4056-4524-9257-91623E394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)pom. 76, 77 (parter CSL)" sheetId="2" r:id="rId1"/>
    <sheet name="2)pom. 138 (parter TC)" sheetId="3" r:id="rId2"/>
    <sheet name="3)pom. 141,142 (parter TC)" sheetId="4" r:id="rId3"/>
    <sheet name="4)pom.156.2.1,156.2.2 (parterTC" sheetId="5" r:id="rId4"/>
    <sheet name="5)pom.158.1 (parter TC)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C22" i="6"/>
  <c r="C21" i="6"/>
  <c r="C18" i="6"/>
  <c r="C16" i="6"/>
  <c r="C8" i="6"/>
  <c r="C7" i="6"/>
  <c r="C6" i="6"/>
  <c r="C23" i="5"/>
  <c r="C22" i="5"/>
  <c r="C21" i="5"/>
  <c r="C18" i="5"/>
  <c r="C16" i="5"/>
  <c r="C8" i="5"/>
  <c r="C7" i="5"/>
  <c r="C6" i="5"/>
  <c r="C24" i="4"/>
  <c r="C23" i="4"/>
  <c r="C22" i="4"/>
  <c r="C19" i="4"/>
  <c r="C17" i="4"/>
  <c r="C16" i="4"/>
  <c r="C8" i="4"/>
  <c r="C7" i="4"/>
  <c r="C6" i="4"/>
  <c r="C19" i="3"/>
  <c r="C16" i="3"/>
  <c r="C8" i="3"/>
  <c r="C24" i="2" l="1"/>
  <c r="C23" i="2"/>
  <c r="C22" i="2"/>
  <c r="C19" i="2"/>
  <c r="C17" i="2"/>
  <c r="C16" i="2"/>
  <c r="C8" i="2"/>
  <c r="C7" i="2"/>
  <c r="C6" i="2"/>
</calcChain>
</file>

<file path=xl/sharedStrings.xml><?xml version="1.0" encoding="utf-8"?>
<sst xmlns="http://schemas.openxmlformats.org/spreadsheetml/2006/main" count="685" uniqueCount="127">
  <si>
    <t>l.p.</t>
  </si>
  <si>
    <t>Pozycja</t>
  </si>
  <si>
    <t>Ilość</t>
  </si>
  <si>
    <t xml:space="preserve">Jednostka miary </t>
  </si>
  <si>
    <t>wartość jednostkowa (PLN)</t>
  </si>
  <si>
    <t>Wartość (PLN)</t>
  </si>
  <si>
    <t>PRACE DEMONTAŻOWE</t>
  </si>
  <si>
    <t>1.1</t>
  </si>
  <si>
    <t>Demontaż drzwi  z ościeżnicą</t>
  </si>
  <si>
    <t>szt</t>
  </si>
  <si>
    <t>1.2</t>
  </si>
  <si>
    <t xml:space="preserve">Demontaz sufitów </t>
  </si>
  <si>
    <t>m2</t>
  </si>
  <si>
    <t>1.3</t>
  </si>
  <si>
    <t>Demontaż terakoty</t>
  </si>
  <si>
    <t>1.4</t>
  </si>
  <si>
    <t xml:space="preserve">Demontaż okładzin ściennych </t>
  </si>
  <si>
    <t>1.5</t>
  </si>
  <si>
    <t>Demontaz akcesoriów łazienkowych</t>
  </si>
  <si>
    <t>kpl.</t>
  </si>
  <si>
    <t>1.6</t>
  </si>
  <si>
    <t>Demontaż umywalki (wraz z syfonem).</t>
  </si>
  <si>
    <t>1.7</t>
  </si>
  <si>
    <t>Demontaż zaworów podumyw. Śr. 15</t>
  </si>
  <si>
    <t>1.8</t>
  </si>
  <si>
    <t>Demontaż baterii umywalkowej</t>
  </si>
  <si>
    <t>1.9</t>
  </si>
  <si>
    <t>Demontaż miski ustępowej</t>
  </si>
  <si>
    <t>1.10</t>
  </si>
  <si>
    <t xml:space="preserve">Demontaż blatów  pod umywalki </t>
  </si>
  <si>
    <t>Ściany</t>
  </si>
  <si>
    <t>2.1</t>
  </si>
  <si>
    <t>Okładziny ścienne sanitariatów  płytki ceramiczne</t>
  </si>
  <si>
    <t>2.2</t>
  </si>
  <si>
    <t xml:space="preserve"> Wstawienia ścianek systemowych do wc damskiego i męskiego</t>
  </si>
  <si>
    <t>Sufit</t>
  </si>
  <si>
    <t>3.1</t>
  </si>
  <si>
    <t>Sufit podwieszony z płyt  600x600</t>
  </si>
  <si>
    <t>3.2</t>
  </si>
  <si>
    <t>Montaż anemostatu</t>
  </si>
  <si>
    <t>szt.</t>
  </si>
  <si>
    <t xml:space="preserve">Posadzki </t>
  </si>
  <si>
    <t>4.1</t>
  </si>
  <si>
    <t>Przygotowanie posadzki pod montaż płytek</t>
  </si>
  <si>
    <t>4.2</t>
  </si>
  <si>
    <t>Wykonanie izolacji z foli w płynie</t>
  </si>
  <si>
    <t>4.3</t>
  </si>
  <si>
    <t>Wykonanie okładzin posadzki z płytek ceramicznych</t>
  </si>
  <si>
    <t>Ślusarka drzwiowa</t>
  </si>
  <si>
    <t>5.1</t>
  </si>
  <si>
    <t>Drzwi pełne 90 cm z ościeżnicą</t>
  </si>
  <si>
    <t>5.2</t>
  </si>
  <si>
    <t>Drzwi pełne 80 cm z ościeżnicą</t>
  </si>
  <si>
    <t>5.3</t>
  </si>
  <si>
    <t>Drzwi przeszklone 80 cm z ościeżnicą</t>
  </si>
  <si>
    <t>5.4</t>
  </si>
  <si>
    <t>Dostawa okuć wraz z zamknieciem wc</t>
  </si>
  <si>
    <t>5.5</t>
  </si>
  <si>
    <t>Dostawa okuć wraz z wkładką ( 3 klucze.)</t>
  </si>
  <si>
    <t>kpl</t>
  </si>
  <si>
    <t>2.6</t>
  </si>
  <si>
    <t>Instalacja elektryczna</t>
  </si>
  <si>
    <t xml:space="preserve">Instalacja oświetleniowa </t>
  </si>
  <si>
    <t>6.1</t>
  </si>
  <si>
    <t>Wyłącznik oświetleniowy p/t</t>
  </si>
  <si>
    <t>6.2</t>
  </si>
  <si>
    <t>Dostawa i montaż nowych opraw oświetleniowych LED dostosowanie natężenia oświetlenia do poziomu 200 lux</t>
  </si>
  <si>
    <t>7.1</t>
  </si>
  <si>
    <t>Wymiana instalacji elektrycznej</t>
  </si>
  <si>
    <t>Instalacja sanitarna</t>
  </si>
  <si>
    <t>8.1</t>
  </si>
  <si>
    <t>Montaż umywalki (wpuszczanej w blat)</t>
  </si>
  <si>
    <t>8.2</t>
  </si>
  <si>
    <t>Montaż blatu MDF</t>
  </si>
  <si>
    <t>8.3</t>
  </si>
  <si>
    <t>Montaż baterii umywalkowej</t>
  </si>
  <si>
    <t>8.4</t>
  </si>
  <si>
    <t>Montaż wpustu ściek.poz.fi  100  100x100 w łazienkach</t>
  </si>
  <si>
    <t>8.5</t>
  </si>
  <si>
    <t xml:space="preserve">Montaż pisuaru  </t>
  </si>
  <si>
    <t>8.6</t>
  </si>
  <si>
    <t>montaż misek ustepowych wraz ze stelażem podtynkowym</t>
  </si>
  <si>
    <t>8.7</t>
  </si>
  <si>
    <t>Montaż zaworu ze złączką do węża</t>
  </si>
  <si>
    <t>8.8</t>
  </si>
  <si>
    <t>Montaż zaworów umywalkowych śr. 15</t>
  </si>
  <si>
    <t>8.9</t>
  </si>
  <si>
    <t>Montaż odejść odpływowych ( syfon)</t>
  </si>
  <si>
    <t>8.10</t>
  </si>
  <si>
    <t xml:space="preserve">Wymiana wentylatora łazienkowego - np.Dospel </t>
  </si>
  <si>
    <t>8.11</t>
  </si>
  <si>
    <t>wymiana zaworów grzejnikowych ( zawór,głowica)</t>
  </si>
  <si>
    <t>8.12</t>
  </si>
  <si>
    <t>wymiana grzejnika ( zawór, głowica), wc męskie przedsionek</t>
  </si>
  <si>
    <t>8.13</t>
  </si>
  <si>
    <t>wymiana zaworów odcinających głownych śr. 25.</t>
  </si>
  <si>
    <t>Prace dodatkowe</t>
  </si>
  <si>
    <t>9.1</t>
  </si>
  <si>
    <t>Lustro 60x90 klejone</t>
  </si>
  <si>
    <t>9.2</t>
  </si>
  <si>
    <t>Montaż akcesoriów łazienkowych  podajniki na papier,  dozowników automatycznych na płyn , pojemnik na papier toaletowy</t>
  </si>
  <si>
    <t>9.4</t>
  </si>
  <si>
    <t xml:space="preserve">Wywóz gruzu z rozbiórek </t>
  </si>
  <si>
    <t>Demontaż drzwi z ościeżnicą</t>
  </si>
  <si>
    <t>Demontaż miski ustępowej i pisduaru</t>
  </si>
  <si>
    <t xml:space="preserve">Demontaż kratek ściekowych </t>
  </si>
  <si>
    <t xml:space="preserve">Montaż ścianek z MDF z drzwiami </t>
  </si>
  <si>
    <t>Wymiana instalacji elektrycznej wraz z osprzętem</t>
  </si>
  <si>
    <t xml:space="preserve">Wymiana termy elektrycznej </t>
  </si>
  <si>
    <t>wymiana zaworów odcinających głównych śr. 25.</t>
  </si>
  <si>
    <t>Demontaż drzwi 90 cm z ościeżnicą</t>
  </si>
  <si>
    <t>Propozycja wstawienia ścianek systemowych do Wc damskiego i męskiego</t>
  </si>
  <si>
    <t>Demontaż akcesoriów łazienkowych</t>
  </si>
  <si>
    <t>Demontaż zaworów pod umywalkowych</t>
  </si>
  <si>
    <t>Demontaż miski ustępowej i bidetu</t>
  </si>
  <si>
    <t>Dostawa okuć wraz z zamknięciem wc</t>
  </si>
  <si>
    <t>Instalacja gniazd</t>
  </si>
  <si>
    <t>montaż misek ustępowych wraz ze stelażem podtynkowym</t>
  </si>
  <si>
    <t xml:space="preserve">Wymiana wentylatora łazienkowego - np. Dospel </t>
  </si>
  <si>
    <t>wymiana zaworów grzejnikowych ( zawór, głowica)</t>
  </si>
  <si>
    <t xml:space="preserve">wymiana grzejnika </t>
  </si>
  <si>
    <t>wymiana zaworów odcinających głównych śr. 15.</t>
  </si>
  <si>
    <t>ZAKRES RZECZOWY PRAC REMONTOWYCH
Pomieszczenie: WC (nr 138)
Lokalizacja: Terminal Cargo, parter</t>
  </si>
  <si>
    <t>ZAKRES RZECZOWY PRAC REMONTOWYCH
Pomieszczenia: WC męski (nr 156.2.1), powierzchnia 5,06 m; WC damski (nr 156.2.2), powierzchnia 5,14 m2
Lokalizacja: Terminal Cargo - magazyn, parter</t>
  </si>
  <si>
    <t>ZAKRES RZECZOWY PRAC REMONTOWYCH
Pomieszczenia: WC męski (nr 141), powierzchnia 12,8 m2; WC damski (nr 142), powierzchnia 4,01 m2
Lokalizacja: Terminal Cargo - magazyn, parter</t>
  </si>
  <si>
    <t>ZAKRES RZECZOWY PRAC REMONTOWYCH
Pomieszczenie: WC (nr 158.1)
Lokalizacja: Terminal Cargo, parter</t>
  </si>
  <si>
    <t>ZAKRES RZECZOWY PRAC REMONTOWYCH
Pomieszczenie: WC (nr 76 i 77)
Lokalizacja: CSL ("łącznik"), parter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</si>
</sst>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4" fillId="0" borderId="0" xfId="2" applyFont="1" applyAlignment="1">
      <alignment wrapText="1"/>
    </xf>
    <xf numFmtId="0" fontId="5" fillId="0" borderId="7" xfId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vertical="center" wrapText="1"/>
    </xf>
    <xf numFmtId="2" fontId="6" fillId="0" borderId="8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2" fontId="5" fillId="2" borderId="11" xfId="1" applyNumberFormat="1" applyFont="1" applyFill="1" applyBorder="1" applyAlignment="1">
      <alignment vertical="center" wrapText="1"/>
    </xf>
    <xf numFmtId="2" fontId="6" fillId="2" borderId="11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vertical="center" wrapText="1"/>
    </xf>
    <xf numFmtId="2" fontId="7" fillId="0" borderId="11" xfId="2" applyNumberFormat="1" applyFont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164" fontId="7" fillId="2" borderId="11" xfId="2" applyNumberFormat="1" applyFont="1" applyFill="1" applyBorder="1" applyAlignment="1">
      <alignment vertical="center"/>
    </xf>
    <xf numFmtId="164" fontId="7" fillId="2" borderId="12" xfId="2" applyNumberFormat="1" applyFont="1" applyFill="1" applyBorder="1" applyAlignment="1">
      <alignment vertical="center"/>
    </xf>
    <xf numFmtId="0" fontId="7" fillId="0" borderId="11" xfId="2" applyFont="1" applyBorder="1" applyAlignment="1">
      <alignment horizontal="left" vertical="center" wrapText="1"/>
    </xf>
    <xf numFmtId="2" fontId="7" fillId="2" borderId="11" xfId="1" applyNumberFormat="1" applyFont="1" applyFill="1" applyBorder="1" applyAlignment="1">
      <alignment horizontal="center" vertical="center" wrapText="1"/>
    </xf>
    <xf numFmtId="2" fontId="7" fillId="0" borderId="11" xfId="1" applyNumberFormat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4" fillId="0" borderId="0" xfId="2" applyFont="1"/>
    <xf numFmtId="2" fontId="3" fillId="2" borderId="11" xfId="1" applyNumberFormat="1" applyFont="1" applyFill="1" applyBorder="1" applyAlignment="1">
      <alignment vertical="center" wrapText="1"/>
    </xf>
    <xf numFmtId="2" fontId="3" fillId="2" borderId="11" xfId="1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vertical="center"/>
    </xf>
    <xf numFmtId="164" fontId="3" fillId="2" borderId="12" xfId="2" applyNumberFormat="1" applyFont="1" applyFill="1" applyBorder="1" applyAlignment="1">
      <alignment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vertical="center" wrapText="1"/>
    </xf>
    <xf numFmtId="0" fontId="1" fillId="0" borderId="0" xfId="2" applyAlignment="1">
      <alignment wrapText="1"/>
    </xf>
    <xf numFmtId="2" fontId="1" fillId="0" borderId="0" xfId="2" applyNumberFormat="1"/>
    <xf numFmtId="0" fontId="1" fillId="0" borderId="0" xfId="2"/>
    <xf numFmtId="2" fontId="7" fillId="0" borderId="11" xfId="1" applyNumberFormat="1" applyFont="1" applyBorder="1" applyAlignment="1">
      <alignment vertical="center" wrapText="1"/>
    </xf>
    <xf numFmtId="164" fontId="4" fillId="0" borderId="0" xfId="2" applyNumberFormat="1" applyFont="1"/>
    <xf numFmtId="0" fontId="3" fillId="3" borderId="10" xfId="1" applyFont="1" applyFill="1" applyBorder="1" applyAlignment="1">
      <alignment horizontal="center" vertical="center" wrapText="1"/>
    </xf>
    <xf numFmtId="2" fontId="3" fillId="3" borderId="11" xfId="1" applyNumberFormat="1" applyFont="1" applyFill="1" applyBorder="1" applyAlignment="1">
      <alignment vertical="center" wrapText="1"/>
    </xf>
    <xf numFmtId="2" fontId="7" fillId="3" borderId="11" xfId="1" applyNumberFormat="1" applyFont="1" applyFill="1" applyBorder="1" applyAlignment="1">
      <alignment horizontal="center" vertical="center" wrapText="1"/>
    </xf>
    <xf numFmtId="164" fontId="7" fillId="3" borderId="11" xfId="2" applyNumberFormat="1" applyFont="1" applyFill="1" applyBorder="1" applyAlignment="1">
      <alignment vertical="center"/>
    </xf>
    <xf numFmtId="164" fontId="7" fillId="3" borderId="12" xfId="2" applyNumberFormat="1" applyFont="1" applyFill="1" applyBorder="1" applyAlignment="1">
      <alignment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vertical="center" wrapText="1"/>
    </xf>
    <xf numFmtId="0" fontId="3" fillId="2" borderId="11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2" fontId="7" fillId="2" borderId="12" xfId="1" applyNumberFormat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wrapText="1"/>
    </xf>
    <xf numFmtId="0" fontId="7" fillId="0" borderId="1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164" fontId="4" fillId="2" borderId="0" xfId="2" applyNumberFormat="1" applyFont="1" applyFill="1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3">
    <cellStyle name="Normalny" xfId="0" builtinId="0"/>
    <cellStyle name="Normalny 2" xfId="2" xr:uid="{35D588AB-658B-4D97-BD4F-044393007423}"/>
    <cellStyle name="Normalny 6" xfId="1" xr:uid="{267E1AB0-62D4-46C0-B73A-E9BCCC40BA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F164178-D880-48A4-BFF3-0F4335D87B83}"/>
            </a:ext>
          </a:extLst>
        </xdr:cNvPr>
        <xdr:cNvSpPr txBox="1"/>
      </xdr:nvSpPr>
      <xdr:spPr>
        <a:xfrm>
          <a:off x="1381125" y="60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31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D4C77A1-7CCD-4478-A597-2D2D5BA24165}"/>
            </a:ext>
          </a:extLst>
        </xdr:cNvPr>
        <xdr:cNvSpPr txBox="1"/>
      </xdr:nvSpPr>
      <xdr:spPr>
        <a:xfrm>
          <a:off x="138112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E233617-B7FD-4DFF-A98E-42E6C2A7706F}"/>
            </a:ext>
          </a:extLst>
        </xdr:cNvPr>
        <xdr:cNvSpPr txBox="1"/>
      </xdr:nvSpPr>
      <xdr:spPr>
        <a:xfrm>
          <a:off x="1381125" y="60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BF6953-D64A-43B9-AA50-0B28DFBEAD11}"/>
            </a:ext>
          </a:extLst>
        </xdr:cNvPr>
        <xdr:cNvSpPr txBox="1"/>
      </xdr:nvSpPr>
      <xdr:spPr>
        <a:xfrm>
          <a:off x="138112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23DE322-A8AB-4DFF-8F79-AF444C078FEA}"/>
            </a:ext>
          </a:extLst>
        </xdr:cNvPr>
        <xdr:cNvSpPr txBox="1"/>
      </xdr:nvSpPr>
      <xdr:spPr>
        <a:xfrm>
          <a:off x="138112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56CA-B8AC-4E57-B12E-9B43D44BC407}">
  <sheetPr>
    <pageSetUpPr fitToPage="1"/>
  </sheetPr>
  <dimension ref="A1:I55"/>
  <sheetViews>
    <sheetView tabSelected="1" zoomScaleNormal="100" zoomScaleSheetLayoutView="80" workbookViewId="0">
      <selection activeCell="B18" sqref="B18"/>
    </sheetView>
  </sheetViews>
  <sheetFormatPr defaultColWidth="9.140625" defaultRowHeight="15"/>
  <cols>
    <col min="1" max="1" width="9.42578125" style="51" customWidth="1"/>
    <col min="2" max="2" width="79.7109375" style="52" customWidth="1"/>
    <col min="3" max="3" width="8.7109375" style="53" customWidth="1"/>
    <col min="4" max="4" width="12" style="53" bestFit="1" customWidth="1"/>
    <col min="5" max="5" width="19.7109375" style="51" customWidth="1"/>
    <col min="6" max="6" width="14.140625" style="51" bestFit="1" customWidth="1"/>
    <col min="7" max="7" width="13.42578125" style="1" customWidth="1"/>
    <col min="8" max="8" width="9.85546875" style="23" bestFit="1" customWidth="1"/>
    <col min="9" max="9" width="10.85546875" style="23" bestFit="1" customWidth="1"/>
    <col min="10" max="16384" width="9.140625" style="23"/>
  </cols>
  <sheetData>
    <row r="1" spans="1:6" ht="15.75" customHeight="1">
      <c r="A1" s="54" t="s">
        <v>126</v>
      </c>
      <c r="B1" s="55"/>
      <c r="C1" s="55"/>
      <c r="D1" s="55"/>
      <c r="E1" s="55"/>
      <c r="F1" s="56"/>
    </row>
    <row r="2" spans="1:6" ht="47.25" customHeight="1" thickBot="1">
      <c r="A2" s="57"/>
      <c r="B2" s="58"/>
      <c r="C2" s="58"/>
      <c r="D2" s="58"/>
      <c r="E2" s="58"/>
      <c r="F2" s="59"/>
    </row>
    <row r="3" spans="1:6" ht="25.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6" t="s">
        <v>5</v>
      </c>
    </row>
    <row r="4" spans="1:6">
      <c r="A4" s="7">
        <v>1</v>
      </c>
      <c r="B4" s="8" t="s">
        <v>6</v>
      </c>
      <c r="C4" s="9"/>
      <c r="D4" s="9"/>
      <c r="E4" s="10"/>
      <c r="F4" s="11"/>
    </row>
    <row r="5" spans="1:6">
      <c r="A5" s="12" t="s">
        <v>7</v>
      </c>
      <c r="B5" s="13" t="s">
        <v>8</v>
      </c>
      <c r="C5" s="14">
        <v>5</v>
      </c>
      <c r="D5" s="15" t="s">
        <v>9</v>
      </c>
      <c r="E5" s="16"/>
      <c r="F5" s="17"/>
    </row>
    <row r="6" spans="1:6">
      <c r="A6" s="12" t="s">
        <v>10</v>
      </c>
      <c r="B6" s="13" t="s">
        <v>11</v>
      </c>
      <c r="C6" s="14">
        <f>17</f>
        <v>17</v>
      </c>
      <c r="D6" s="15" t="s">
        <v>12</v>
      </c>
      <c r="E6" s="16"/>
      <c r="F6" s="17"/>
    </row>
    <row r="7" spans="1:6">
      <c r="A7" s="12" t="s">
        <v>13</v>
      </c>
      <c r="B7" s="13" t="s">
        <v>14</v>
      </c>
      <c r="C7" s="14">
        <f>17</f>
        <v>17</v>
      </c>
      <c r="D7" s="15" t="s">
        <v>12</v>
      </c>
      <c r="E7" s="16"/>
      <c r="F7" s="17"/>
    </row>
    <row r="8" spans="1:6">
      <c r="A8" s="12" t="s">
        <v>15</v>
      </c>
      <c r="B8" s="13" t="s">
        <v>16</v>
      </c>
      <c r="C8" s="14">
        <f>2.65*(1.45*4+2.07*2+1.78*2+2.33*2+1.78*2+1.02*2+0.8*2+2.8*4+2.38*2+1.24*4)-8*2*0.8*0.7*2</f>
        <v>104.72199999999999</v>
      </c>
      <c r="D8" s="15" t="s">
        <v>12</v>
      </c>
      <c r="E8" s="16"/>
      <c r="F8" s="17"/>
    </row>
    <row r="9" spans="1:6">
      <c r="A9" s="12" t="s">
        <v>17</v>
      </c>
      <c r="B9" s="13" t="s">
        <v>18</v>
      </c>
      <c r="C9" s="14">
        <v>2</v>
      </c>
      <c r="D9" s="15" t="s">
        <v>19</v>
      </c>
      <c r="E9" s="16"/>
      <c r="F9" s="17"/>
    </row>
    <row r="10" spans="1:6">
      <c r="A10" s="12" t="s">
        <v>20</v>
      </c>
      <c r="B10" s="18" t="s">
        <v>21</v>
      </c>
      <c r="C10" s="19">
        <v>4</v>
      </c>
      <c r="D10" s="19" t="s">
        <v>9</v>
      </c>
      <c r="E10" s="16"/>
      <c r="F10" s="17"/>
    </row>
    <row r="11" spans="1:6">
      <c r="A11" s="12" t="s">
        <v>22</v>
      </c>
      <c r="B11" s="18" t="s">
        <v>23</v>
      </c>
      <c r="C11" s="19">
        <v>4</v>
      </c>
      <c r="D11" s="19" t="s">
        <v>19</v>
      </c>
      <c r="E11" s="16"/>
      <c r="F11" s="17"/>
    </row>
    <row r="12" spans="1:6">
      <c r="A12" s="12" t="s">
        <v>24</v>
      </c>
      <c r="B12" s="18" t="s">
        <v>25</v>
      </c>
      <c r="C12" s="19">
        <v>4</v>
      </c>
      <c r="D12" s="19" t="s">
        <v>9</v>
      </c>
      <c r="E12" s="16"/>
      <c r="F12" s="17"/>
    </row>
    <row r="13" spans="1:6">
      <c r="A13" s="12" t="s">
        <v>26</v>
      </c>
      <c r="B13" s="18" t="s">
        <v>27</v>
      </c>
      <c r="C13" s="19">
        <v>4</v>
      </c>
      <c r="D13" s="19" t="s">
        <v>9</v>
      </c>
      <c r="E13" s="16"/>
      <c r="F13" s="17"/>
    </row>
    <row r="14" spans="1:6">
      <c r="A14" s="12" t="s">
        <v>28</v>
      </c>
      <c r="B14" s="18" t="s">
        <v>29</v>
      </c>
      <c r="C14" s="20">
        <v>2</v>
      </c>
      <c r="D14" s="19" t="s">
        <v>9</v>
      </c>
      <c r="E14" s="16"/>
      <c r="F14" s="17"/>
    </row>
    <row r="15" spans="1:6">
      <c r="A15" s="21">
        <v>2</v>
      </c>
      <c r="B15" s="24" t="s">
        <v>30</v>
      </c>
      <c r="C15" s="19"/>
      <c r="D15" s="19"/>
      <c r="E15" s="16"/>
      <c r="F15" s="17"/>
    </row>
    <row r="16" spans="1:6">
      <c r="A16" s="22" t="s">
        <v>31</v>
      </c>
      <c r="B16" s="29" t="s">
        <v>32</v>
      </c>
      <c r="C16" s="14">
        <f>2*(2.5*2+5*2)+6*1.63*2+2*(2.5+3.8)*2</f>
        <v>74.760000000000005</v>
      </c>
      <c r="D16" s="19" t="s">
        <v>12</v>
      </c>
      <c r="E16" s="16"/>
      <c r="F16" s="17"/>
    </row>
    <row r="17" spans="1:9" ht="15" customHeight="1">
      <c r="A17" s="22" t="s">
        <v>33</v>
      </c>
      <c r="B17" s="29" t="s">
        <v>34</v>
      </c>
      <c r="C17" s="19">
        <f>30</f>
        <v>30</v>
      </c>
      <c r="D17" s="19" t="s">
        <v>12</v>
      </c>
      <c r="E17" s="16"/>
      <c r="F17" s="17"/>
    </row>
    <row r="18" spans="1:9">
      <c r="A18" s="21">
        <v>3</v>
      </c>
      <c r="B18" s="24" t="s">
        <v>35</v>
      </c>
      <c r="C18" s="25"/>
      <c r="D18" s="25"/>
      <c r="E18" s="26"/>
      <c r="F18" s="27"/>
    </row>
    <row r="19" spans="1:9" ht="15" customHeight="1">
      <c r="A19" s="28" t="s">
        <v>36</v>
      </c>
      <c r="B19" s="13" t="s">
        <v>37</v>
      </c>
      <c r="C19" s="14">
        <f>17</f>
        <v>17</v>
      </c>
      <c r="D19" s="19" t="s">
        <v>12</v>
      </c>
      <c r="E19" s="16"/>
      <c r="F19" s="17"/>
    </row>
    <row r="20" spans="1:9" ht="15" customHeight="1">
      <c r="A20" s="28" t="s">
        <v>38</v>
      </c>
      <c r="B20" s="13" t="s">
        <v>39</v>
      </c>
      <c r="C20" s="19">
        <v>4</v>
      </c>
      <c r="D20" s="19" t="s">
        <v>40</v>
      </c>
      <c r="E20" s="16"/>
      <c r="F20" s="17"/>
    </row>
    <row r="21" spans="1:9">
      <c r="A21" s="21">
        <v>4</v>
      </c>
      <c r="B21" s="24" t="s">
        <v>41</v>
      </c>
      <c r="C21" s="19"/>
      <c r="D21" s="19"/>
      <c r="E21" s="16"/>
      <c r="F21" s="17"/>
    </row>
    <row r="22" spans="1:9">
      <c r="A22" s="28" t="s">
        <v>42</v>
      </c>
      <c r="B22" s="29" t="s">
        <v>43</v>
      </c>
      <c r="C22" s="14">
        <f>17</f>
        <v>17</v>
      </c>
      <c r="D22" s="19" t="s">
        <v>12</v>
      </c>
      <c r="E22" s="16"/>
      <c r="F22" s="17"/>
    </row>
    <row r="23" spans="1:9" s="32" customFormat="1">
      <c r="A23" s="28" t="s">
        <v>44</v>
      </c>
      <c r="B23" s="13" t="s">
        <v>45</v>
      </c>
      <c r="C23" s="14">
        <f>17</f>
        <v>17</v>
      </c>
      <c r="D23" s="20" t="s">
        <v>12</v>
      </c>
      <c r="E23" s="16"/>
      <c r="F23" s="17"/>
      <c r="G23" s="30"/>
      <c r="H23" s="31"/>
    </row>
    <row r="24" spans="1:9" s="32" customFormat="1">
      <c r="A24" s="28" t="s">
        <v>46</v>
      </c>
      <c r="B24" s="13" t="s">
        <v>47</v>
      </c>
      <c r="C24" s="14">
        <f>17</f>
        <v>17</v>
      </c>
      <c r="D24" s="20" t="s">
        <v>12</v>
      </c>
      <c r="E24" s="16"/>
      <c r="F24" s="17"/>
      <c r="G24" s="30"/>
      <c r="H24" s="31"/>
    </row>
    <row r="25" spans="1:9">
      <c r="A25" s="21">
        <v>5</v>
      </c>
      <c r="B25" s="24" t="s">
        <v>48</v>
      </c>
      <c r="C25" s="19"/>
      <c r="D25" s="19"/>
      <c r="E25" s="16"/>
      <c r="F25" s="17"/>
    </row>
    <row r="26" spans="1:9" s="32" customFormat="1">
      <c r="A26" s="22" t="s">
        <v>49</v>
      </c>
      <c r="B26" s="33" t="s">
        <v>50</v>
      </c>
      <c r="C26" s="20">
        <v>2</v>
      </c>
      <c r="D26" s="20" t="s">
        <v>40</v>
      </c>
      <c r="E26" s="16"/>
      <c r="F26" s="17"/>
      <c r="G26" s="30"/>
    </row>
    <row r="27" spans="1:9" s="32" customFormat="1">
      <c r="A27" s="22" t="s">
        <v>51</v>
      </c>
      <c r="B27" s="33" t="s">
        <v>52</v>
      </c>
      <c r="C27" s="20">
        <v>2</v>
      </c>
      <c r="D27" s="20" t="s">
        <v>40</v>
      </c>
      <c r="E27" s="16"/>
      <c r="F27" s="17"/>
      <c r="G27" s="30"/>
    </row>
    <row r="28" spans="1:9" s="32" customFormat="1">
      <c r="A28" s="22" t="s">
        <v>53</v>
      </c>
      <c r="B28" s="33" t="s">
        <v>54</v>
      </c>
      <c r="C28" s="20">
        <v>4</v>
      </c>
      <c r="D28" s="20" t="s">
        <v>40</v>
      </c>
      <c r="E28" s="16"/>
      <c r="F28" s="17"/>
      <c r="G28" s="30"/>
    </row>
    <row r="29" spans="1:9" s="32" customFormat="1">
      <c r="A29" s="22" t="s">
        <v>55</v>
      </c>
      <c r="B29" s="33" t="s">
        <v>56</v>
      </c>
      <c r="C29" s="20">
        <v>4</v>
      </c>
      <c r="D29" s="20" t="s">
        <v>40</v>
      </c>
      <c r="E29" s="16"/>
      <c r="F29" s="17"/>
      <c r="G29" s="30"/>
    </row>
    <row r="30" spans="1:9">
      <c r="A30" s="22" t="s">
        <v>57</v>
      </c>
      <c r="B30" s="33" t="s">
        <v>58</v>
      </c>
      <c r="C30" s="20">
        <v>2</v>
      </c>
      <c r="D30" s="20" t="s">
        <v>59</v>
      </c>
      <c r="E30" s="16"/>
      <c r="F30" s="17"/>
      <c r="H30" s="34"/>
      <c r="I30" s="34"/>
    </row>
    <row r="31" spans="1:9" hidden="1">
      <c r="A31" s="35" t="s">
        <v>60</v>
      </c>
      <c r="B31" s="36" t="s">
        <v>61</v>
      </c>
      <c r="C31" s="37"/>
      <c r="D31" s="37"/>
      <c r="E31" s="38"/>
      <c r="F31" s="39"/>
    </row>
    <row r="32" spans="1:9">
      <c r="A32" s="40">
        <v>6</v>
      </c>
      <c r="B32" s="41" t="s">
        <v>62</v>
      </c>
      <c r="C32" s="42"/>
      <c r="D32" s="42"/>
      <c r="E32" s="26"/>
      <c r="F32" s="27"/>
    </row>
    <row r="33" spans="1:6">
      <c r="A33" s="12" t="s">
        <v>63</v>
      </c>
      <c r="B33" s="18" t="s">
        <v>64</v>
      </c>
      <c r="C33" s="43">
        <v>4</v>
      </c>
      <c r="D33" s="43" t="s">
        <v>9</v>
      </c>
      <c r="E33" s="16"/>
      <c r="F33" s="17"/>
    </row>
    <row r="34" spans="1:6" ht="28.5">
      <c r="A34" s="12" t="s">
        <v>65</v>
      </c>
      <c r="B34" s="18" t="s">
        <v>66</v>
      </c>
      <c r="C34" s="43">
        <v>2</v>
      </c>
      <c r="D34" s="43" t="s">
        <v>19</v>
      </c>
      <c r="E34" s="16"/>
      <c r="F34" s="17"/>
    </row>
    <row r="35" spans="1:6">
      <c r="A35" s="40">
        <v>7</v>
      </c>
      <c r="B35" s="41" t="s">
        <v>61</v>
      </c>
      <c r="C35" s="15"/>
      <c r="D35" s="15"/>
      <c r="E35" s="16"/>
      <c r="F35" s="17"/>
    </row>
    <row r="36" spans="1:6">
      <c r="A36" s="12" t="s">
        <v>67</v>
      </c>
      <c r="B36" s="18" t="s">
        <v>68</v>
      </c>
      <c r="C36" s="43">
        <v>2</v>
      </c>
      <c r="D36" s="43" t="s">
        <v>19</v>
      </c>
      <c r="E36" s="16"/>
      <c r="F36" s="17"/>
    </row>
    <row r="37" spans="1:6">
      <c r="A37" s="21">
        <v>8</v>
      </c>
      <c r="B37" s="24" t="s">
        <v>69</v>
      </c>
      <c r="C37" s="19"/>
      <c r="D37" s="19"/>
      <c r="E37" s="19"/>
      <c r="F37" s="44"/>
    </row>
    <row r="38" spans="1:6" ht="15" customHeight="1">
      <c r="A38" s="12" t="s">
        <v>70</v>
      </c>
      <c r="B38" s="18" t="s">
        <v>71</v>
      </c>
      <c r="C38" s="19">
        <v>4</v>
      </c>
      <c r="D38" s="19" t="s">
        <v>9</v>
      </c>
      <c r="E38" s="16"/>
      <c r="F38" s="17"/>
    </row>
    <row r="39" spans="1:6" ht="15" customHeight="1">
      <c r="A39" s="12" t="s">
        <v>72</v>
      </c>
      <c r="B39" s="18" t="s">
        <v>73</v>
      </c>
      <c r="C39" s="19">
        <v>2</v>
      </c>
      <c r="D39" s="19" t="s">
        <v>19</v>
      </c>
      <c r="E39" s="16"/>
      <c r="F39" s="17"/>
    </row>
    <row r="40" spans="1:6" ht="15" customHeight="1">
      <c r="A40" s="12" t="s">
        <v>74</v>
      </c>
      <c r="B40" s="18" t="s">
        <v>75</v>
      </c>
      <c r="C40" s="19">
        <v>4</v>
      </c>
      <c r="D40" s="19" t="s">
        <v>9</v>
      </c>
      <c r="E40" s="16"/>
      <c r="F40" s="17"/>
    </row>
    <row r="41" spans="1:6" ht="15" customHeight="1">
      <c r="A41" s="12" t="s">
        <v>76</v>
      </c>
      <c r="B41" s="18" t="s">
        <v>77</v>
      </c>
      <c r="C41" s="19">
        <v>3</v>
      </c>
      <c r="D41" s="19" t="s">
        <v>40</v>
      </c>
      <c r="E41" s="16"/>
      <c r="F41" s="17"/>
    </row>
    <row r="42" spans="1:6" ht="15" customHeight="1">
      <c r="A42" s="12" t="s">
        <v>78</v>
      </c>
      <c r="B42" s="18" t="s">
        <v>79</v>
      </c>
      <c r="C42" s="19">
        <v>1</v>
      </c>
      <c r="D42" s="19" t="s">
        <v>40</v>
      </c>
      <c r="E42" s="16"/>
      <c r="F42" s="17"/>
    </row>
    <row r="43" spans="1:6" ht="15" customHeight="1">
      <c r="A43" s="12" t="s">
        <v>80</v>
      </c>
      <c r="B43" s="45" t="s">
        <v>81</v>
      </c>
      <c r="C43" s="19">
        <v>4</v>
      </c>
      <c r="D43" s="19" t="s">
        <v>9</v>
      </c>
      <c r="E43" s="16"/>
      <c r="F43" s="17"/>
    </row>
    <row r="44" spans="1:6" ht="15" customHeight="1">
      <c r="A44" s="12" t="s">
        <v>82</v>
      </c>
      <c r="B44" s="18" t="s">
        <v>83</v>
      </c>
      <c r="C44" s="19">
        <v>1</v>
      </c>
      <c r="D44" s="19" t="s">
        <v>19</v>
      </c>
      <c r="E44" s="16"/>
      <c r="F44" s="17"/>
    </row>
    <row r="45" spans="1:6" ht="15" customHeight="1">
      <c r="A45" s="12" t="s">
        <v>84</v>
      </c>
      <c r="B45" s="18" t="s">
        <v>85</v>
      </c>
      <c r="C45" s="19">
        <v>4</v>
      </c>
      <c r="D45" s="19" t="s">
        <v>19</v>
      </c>
      <c r="E45" s="16"/>
      <c r="F45" s="17"/>
    </row>
    <row r="46" spans="1:6" ht="15" customHeight="1">
      <c r="A46" s="12" t="s">
        <v>86</v>
      </c>
      <c r="B46" s="18" t="s">
        <v>87</v>
      </c>
      <c r="C46" s="19">
        <v>4</v>
      </c>
      <c r="D46" s="19" t="s">
        <v>9</v>
      </c>
      <c r="E46" s="16"/>
      <c r="F46" s="17"/>
    </row>
    <row r="47" spans="1:6" ht="15" customHeight="1">
      <c r="A47" s="12" t="s">
        <v>88</v>
      </c>
      <c r="B47" s="18" t="s">
        <v>89</v>
      </c>
      <c r="C47" s="19">
        <v>2</v>
      </c>
      <c r="D47" s="19" t="s">
        <v>9</v>
      </c>
      <c r="E47" s="16"/>
      <c r="F47" s="17"/>
    </row>
    <row r="48" spans="1:6" ht="15" customHeight="1">
      <c r="A48" s="12" t="s">
        <v>90</v>
      </c>
      <c r="B48" s="18" t="s">
        <v>91</v>
      </c>
      <c r="C48" s="19">
        <v>3</v>
      </c>
      <c r="D48" s="19" t="s">
        <v>19</v>
      </c>
      <c r="E48" s="16"/>
      <c r="F48" s="17"/>
    </row>
    <row r="49" spans="1:6" ht="15" customHeight="1">
      <c r="A49" s="12" t="s">
        <v>92</v>
      </c>
      <c r="B49" s="18" t="s">
        <v>93</v>
      </c>
      <c r="C49" s="20">
        <v>1</v>
      </c>
      <c r="D49" s="19" t="s">
        <v>40</v>
      </c>
      <c r="E49" s="16"/>
      <c r="F49" s="17"/>
    </row>
    <row r="50" spans="1:6" ht="15" customHeight="1">
      <c r="A50" s="12" t="s">
        <v>94</v>
      </c>
      <c r="B50" s="18" t="s">
        <v>95</v>
      </c>
      <c r="C50" s="20">
        <v>4</v>
      </c>
      <c r="D50" s="19" t="s">
        <v>40</v>
      </c>
      <c r="E50" s="16"/>
      <c r="F50" s="17"/>
    </row>
    <row r="51" spans="1:6">
      <c r="A51" s="21">
        <v>9</v>
      </c>
      <c r="B51" s="24" t="s">
        <v>96</v>
      </c>
      <c r="C51" s="19"/>
      <c r="D51" s="19"/>
      <c r="E51" s="16"/>
      <c r="F51" s="17"/>
    </row>
    <row r="52" spans="1:6">
      <c r="A52" s="12" t="s">
        <v>97</v>
      </c>
      <c r="B52" s="29" t="s">
        <v>98</v>
      </c>
      <c r="C52" s="19">
        <v>2</v>
      </c>
      <c r="D52" s="19" t="s">
        <v>40</v>
      </c>
      <c r="E52" s="16"/>
      <c r="F52" s="17"/>
    </row>
    <row r="53" spans="1:6" ht="28.5">
      <c r="A53" s="12" t="s">
        <v>99</v>
      </c>
      <c r="B53" s="18" t="s">
        <v>100</v>
      </c>
      <c r="C53" s="20">
        <v>2</v>
      </c>
      <c r="D53" s="19" t="s">
        <v>19</v>
      </c>
      <c r="E53" s="16"/>
      <c r="F53" s="17"/>
    </row>
    <row r="54" spans="1:6">
      <c r="A54" s="46" t="s">
        <v>101</v>
      </c>
      <c r="B54" s="13" t="s">
        <v>102</v>
      </c>
      <c r="C54" s="43"/>
      <c r="D54" s="43" t="s">
        <v>59</v>
      </c>
      <c r="E54" s="16"/>
      <c r="F54" s="17"/>
    </row>
    <row r="55" spans="1:6" ht="17.25" customHeight="1">
      <c r="A55" s="47"/>
      <c r="B55" s="48"/>
      <c r="C55" s="49"/>
      <c r="D55" s="49"/>
      <c r="E55" s="50"/>
      <c r="F55" s="50"/>
    </row>
  </sheetData>
  <mergeCells count="1">
    <mergeCell ref="A1:F2"/>
  </mergeCells>
  <pageMargins left="0.23622047244094491" right="0.23622047244094491" top="0.35433070866141736" bottom="0.35433070866141736" header="0.31496062992125984" footer="0.31496062992125984"/>
  <pageSetup paperSize="8"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55A21-2B58-43A6-9ED5-6635DB6D23BA}">
  <sheetPr>
    <pageSetUpPr fitToPage="1"/>
  </sheetPr>
  <dimension ref="A1:I53"/>
  <sheetViews>
    <sheetView zoomScaleNormal="100" zoomScaleSheetLayoutView="80" workbookViewId="0">
      <selection activeCell="B6" sqref="A1:F52"/>
    </sheetView>
  </sheetViews>
  <sheetFormatPr defaultColWidth="9.140625" defaultRowHeight="15"/>
  <cols>
    <col min="1" max="1" width="9.42578125" style="51" customWidth="1"/>
    <col min="2" max="2" width="79.7109375" style="52" customWidth="1"/>
    <col min="3" max="3" width="8.7109375" style="53" customWidth="1"/>
    <col min="4" max="4" width="12" style="53" bestFit="1" customWidth="1"/>
    <col min="5" max="5" width="19.7109375" style="51" customWidth="1"/>
    <col min="6" max="6" width="14.140625" style="51" bestFit="1" customWidth="1"/>
    <col min="7" max="7" width="13.42578125" style="1" customWidth="1"/>
    <col min="8" max="8" width="9.85546875" style="23" bestFit="1" customWidth="1"/>
    <col min="9" max="9" width="10.85546875" style="23" bestFit="1" customWidth="1"/>
    <col min="10" max="16384" width="9.140625" style="23"/>
  </cols>
  <sheetData>
    <row r="1" spans="1:6" ht="15.75" customHeight="1">
      <c r="A1" s="54" t="s">
        <v>122</v>
      </c>
      <c r="B1" s="60"/>
      <c r="C1" s="60"/>
      <c r="D1" s="60"/>
      <c r="E1" s="60"/>
      <c r="F1" s="61"/>
    </row>
    <row r="2" spans="1:6" ht="46.5" customHeight="1" thickBot="1">
      <c r="A2" s="62"/>
      <c r="B2" s="63"/>
      <c r="C2" s="63"/>
      <c r="D2" s="63"/>
      <c r="E2" s="63"/>
      <c r="F2" s="64"/>
    </row>
    <row r="3" spans="1:6" ht="25.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6" t="s">
        <v>5</v>
      </c>
    </row>
    <row r="4" spans="1:6">
      <c r="A4" s="7">
        <v>1</v>
      </c>
      <c r="B4" s="8" t="s">
        <v>6</v>
      </c>
      <c r="C4" s="9"/>
      <c r="D4" s="9"/>
      <c r="E4" s="10"/>
      <c r="F4" s="11"/>
    </row>
    <row r="5" spans="1:6">
      <c r="A5" s="12" t="s">
        <v>7</v>
      </c>
      <c r="B5" s="13" t="s">
        <v>103</v>
      </c>
      <c r="C5" s="14">
        <v>2</v>
      </c>
      <c r="D5" s="15" t="s">
        <v>9</v>
      </c>
      <c r="E5" s="16"/>
      <c r="F5" s="17"/>
    </row>
    <row r="6" spans="1:6">
      <c r="A6" s="12" t="s">
        <v>10</v>
      </c>
      <c r="B6" s="13" t="s">
        <v>11</v>
      </c>
      <c r="C6" s="14">
        <v>4.95</v>
      </c>
      <c r="D6" s="15" t="s">
        <v>12</v>
      </c>
      <c r="E6" s="16"/>
      <c r="F6" s="17"/>
    </row>
    <row r="7" spans="1:6">
      <c r="A7" s="12" t="s">
        <v>13</v>
      </c>
      <c r="B7" s="13" t="s">
        <v>14</v>
      </c>
      <c r="C7" s="14">
        <v>9.9499999999999993</v>
      </c>
      <c r="D7" s="15" t="s">
        <v>12</v>
      </c>
      <c r="E7" s="16"/>
      <c r="F7" s="17"/>
    </row>
    <row r="8" spans="1:6">
      <c r="A8" s="12" t="s">
        <v>15</v>
      </c>
      <c r="B8" s="13" t="s">
        <v>16</v>
      </c>
      <c r="C8" s="14">
        <f>2.1*(1.55*2+1.3*2+2.4*2+2.33*2+1.78*2+1.02*2+0.8*2)</f>
        <v>46.956000000000003</v>
      </c>
      <c r="D8" s="15" t="s">
        <v>12</v>
      </c>
      <c r="E8" s="16"/>
      <c r="F8" s="17"/>
    </row>
    <row r="9" spans="1:6">
      <c r="A9" s="12" t="s">
        <v>17</v>
      </c>
      <c r="B9" s="13" t="s">
        <v>18</v>
      </c>
      <c r="C9" s="14">
        <v>2</v>
      </c>
      <c r="D9" s="15" t="s">
        <v>19</v>
      </c>
      <c r="E9" s="16"/>
      <c r="F9" s="17"/>
    </row>
    <row r="10" spans="1:6">
      <c r="A10" s="12" t="s">
        <v>20</v>
      </c>
      <c r="B10" s="18" t="s">
        <v>21</v>
      </c>
      <c r="C10" s="19">
        <v>1</v>
      </c>
      <c r="D10" s="19" t="s">
        <v>9</v>
      </c>
      <c r="E10" s="16"/>
      <c r="F10" s="17"/>
    </row>
    <row r="11" spans="1:6">
      <c r="A11" s="12" t="s">
        <v>22</v>
      </c>
      <c r="B11" s="18" t="s">
        <v>23</v>
      </c>
      <c r="C11" s="19">
        <v>1</v>
      </c>
      <c r="D11" s="19" t="s">
        <v>19</v>
      </c>
      <c r="E11" s="16"/>
      <c r="F11" s="17"/>
    </row>
    <row r="12" spans="1:6">
      <c r="A12" s="12" t="s">
        <v>24</v>
      </c>
      <c r="B12" s="18" t="s">
        <v>25</v>
      </c>
      <c r="C12" s="19">
        <v>1</v>
      </c>
      <c r="D12" s="19" t="s">
        <v>9</v>
      </c>
      <c r="E12" s="16"/>
      <c r="F12" s="17"/>
    </row>
    <row r="13" spans="1:6">
      <c r="A13" s="12" t="s">
        <v>26</v>
      </c>
      <c r="B13" s="18" t="s">
        <v>104</v>
      </c>
      <c r="C13" s="19">
        <v>1</v>
      </c>
      <c r="D13" s="19" t="s">
        <v>9</v>
      </c>
      <c r="E13" s="16"/>
      <c r="F13" s="17"/>
    </row>
    <row r="14" spans="1:6">
      <c r="A14" s="12" t="s">
        <v>28</v>
      </c>
      <c r="B14" s="18" t="s">
        <v>105</v>
      </c>
      <c r="C14" s="20">
        <v>1</v>
      </c>
      <c r="D14" s="19" t="s">
        <v>9</v>
      </c>
      <c r="E14" s="16"/>
      <c r="F14" s="17"/>
    </row>
    <row r="15" spans="1:6">
      <c r="A15" s="21">
        <v>2</v>
      </c>
      <c r="B15" s="24" t="s">
        <v>30</v>
      </c>
      <c r="C15" s="19"/>
      <c r="D15" s="19"/>
      <c r="E15" s="16"/>
      <c r="F15" s="17"/>
    </row>
    <row r="16" spans="1:6">
      <c r="A16" s="22" t="s">
        <v>31</v>
      </c>
      <c r="B16" s="29" t="s">
        <v>32</v>
      </c>
      <c r="C16" s="14">
        <f>46.96</f>
        <v>46.96</v>
      </c>
      <c r="D16" s="19" t="s">
        <v>12</v>
      </c>
      <c r="E16" s="16"/>
      <c r="F16" s="17"/>
    </row>
    <row r="17" spans="1:9">
      <c r="A17" s="22" t="s">
        <v>33</v>
      </c>
      <c r="B17" s="29" t="s">
        <v>106</v>
      </c>
      <c r="C17" s="14">
        <v>1</v>
      </c>
      <c r="D17" s="19" t="s">
        <v>9</v>
      </c>
      <c r="E17" s="16"/>
      <c r="F17" s="17"/>
    </row>
    <row r="18" spans="1:9">
      <c r="A18" s="21">
        <v>3</v>
      </c>
      <c r="B18" s="24" t="s">
        <v>35</v>
      </c>
      <c r="C18" s="25"/>
      <c r="D18" s="25"/>
      <c r="E18" s="26"/>
      <c r="F18" s="27"/>
    </row>
    <row r="19" spans="1:9" ht="15" customHeight="1">
      <c r="A19" s="28" t="s">
        <v>36</v>
      </c>
      <c r="B19" s="13" t="s">
        <v>37</v>
      </c>
      <c r="C19" s="14">
        <f>9.95</f>
        <v>9.9499999999999993</v>
      </c>
      <c r="D19" s="19" t="s">
        <v>12</v>
      </c>
      <c r="E19" s="16"/>
      <c r="F19" s="17"/>
    </row>
    <row r="20" spans="1:9" ht="15" customHeight="1">
      <c r="A20" s="28" t="s">
        <v>38</v>
      </c>
      <c r="B20" s="13" t="s">
        <v>39</v>
      </c>
      <c r="C20" s="19">
        <v>1</v>
      </c>
      <c r="D20" s="19" t="s">
        <v>40</v>
      </c>
      <c r="E20" s="16"/>
      <c r="F20" s="17"/>
    </row>
    <row r="21" spans="1:9">
      <c r="A21" s="21">
        <v>4</v>
      </c>
      <c r="B21" s="24" t="s">
        <v>41</v>
      </c>
      <c r="C21" s="19"/>
      <c r="D21" s="19"/>
      <c r="E21" s="16"/>
      <c r="F21" s="17"/>
    </row>
    <row r="22" spans="1:9">
      <c r="A22" s="28" t="s">
        <v>42</v>
      </c>
      <c r="B22" s="29" t="s">
        <v>43</v>
      </c>
      <c r="C22" s="14">
        <v>9.9499999999999993</v>
      </c>
      <c r="D22" s="19" t="s">
        <v>12</v>
      </c>
      <c r="E22" s="16"/>
      <c r="F22" s="17"/>
    </row>
    <row r="23" spans="1:9" s="32" customFormat="1">
      <c r="A23" s="28" t="s">
        <v>44</v>
      </c>
      <c r="B23" s="13" t="s">
        <v>45</v>
      </c>
      <c r="C23" s="14">
        <v>9.9499999999999993</v>
      </c>
      <c r="D23" s="20" t="s">
        <v>12</v>
      </c>
      <c r="E23" s="16"/>
      <c r="F23" s="17"/>
      <c r="G23" s="30"/>
      <c r="H23" s="31"/>
    </row>
    <row r="24" spans="1:9" s="32" customFormat="1">
      <c r="A24" s="28" t="s">
        <v>46</v>
      </c>
      <c r="B24" s="13" t="s">
        <v>47</v>
      </c>
      <c r="C24" s="14">
        <v>9.9499999999999993</v>
      </c>
      <c r="D24" s="20" t="s">
        <v>12</v>
      </c>
      <c r="E24" s="16"/>
      <c r="F24" s="17"/>
      <c r="G24" s="30"/>
      <c r="H24" s="31"/>
    </row>
    <row r="25" spans="1:9">
      <c r="A25" s="21">
        <v>5</v>
      </c>
      <c r="B25" s="24" t="s">
        <v>48</v>
      </c>
      <c r="C25" s="19"/>
      <c r="D25" s="19"/>
      <c r="E25" s="16"/>
      <c r="F25" s="17"/>
    </row>
    <row r="26" spans="1:9" s="32" customFormat="1">
      <c r="A26" s="22" t="s">
        <v>49</v>
      </c>
      <c r="B26" s="33" t="s">
        <v>50</v>
      </c>
      <c r="C26" s="20">
        <v>1</v>
      </c>
      <c r="D26" s="20" t="s">
        <v>40</v>
      </c>
      <c r="E26" s="16"/>
      <c r="F26" s="17"/>
      <c r="G26" s="30"/>
    </row>
    <row r="27" spans="1:9" s="32" customFormat="1">
      <c r="A27" s="22" t="s">
        <v>51</v>
      </c>
      <c r="B27" s="33" t="s">
        <v>52</v>
      </c>
      <c r="C27" s="20">
        <v>1</v>
      </c>
      <c r="D27" s="20" t="s">
        <v>40</v>
      </c>
      <c r="E27" s="16"/>
      <c r="F27" s="17"/>
      <c r="G27" s="30"/>
    </row>
    <row r="28" spans="1:9" s="32" customFormat="1">
      <c r="A28" s="22" t="s">
        <v>55</v>
      </c>
      <c r="B28" s="33" t="s">
        <v>56</v>
      </c>
      <c r="C28" s="20">
        <v>1</v>
      </c>
      <c r="D28" s="20" t="s">
        <v>40</v>
      </c>
      <c r="E28" s="16"/>
      <c r="F28" s="17"/>
      <c r="G28" s="30"/>
    </row>
    <row r="29" spans="1:9">
      <c r="A29" s="22" t="s">
        <v>57</v>
      </c>
      <c r="B29" s="33" t="s">
        <v>58</v>
      </c>
      <c r="C29" s="20">
        <v>1</v>
      </c>
      <c r="D29" s="20" t="s">
        <v>59</v>
      </c>
      <c r="E29" s="16"/>
      <c r="F29" s="17"/>
      <c r="H29" s="34"/>
      <c r="I29" s="34"/>
    </row>
    <row r="30" spans="1:9" hidden="1">
      <c r="A30" s="35" t="s">
        <v>60</v>
      </c>
      <c r="B30" s="36" t="s">
        <v>61</v>
      </c>
      <c r="C30" s="37"/>
      <c r="D30" s="37"/>
      <c r="E30" s="38"/>
      <c r="F30" s="39"/>
    </row>
    <row r="31" spans="1:9">
      <c r="A31" s="40">
        <v>6</v>
      </c>
      <c r="B31" s="41" t="s">
        <v>62</v>
      </c>
      <c r="C31" s="42"/>
      <c r="D31" s="42"/>
      <c r="E31" s="26"/>
      <c r="F31" s="27"/>
    </row>
    <row r="32" spans="1:9">
      <c r="A32" s="12" t="s">
        <v>63</v>
      </c>
      <c r="B32" s="18" t="s">
        <v>64</v>
      </c>
      <c r="C32" s="43">
        <v>2</v>
      </c>
      <c r="D32" s="43" t="s">
        <v>9</v>
      </c>
      <c r="E32" s="16"/>
      <c r="F32" s="17"/>
    </row>
    <row r="33" spans="1:6" ht="28.5">
      <c r="A33" s="12" t="s">
        <v>65</v>
      </c>
      <c r="B33" s="18" t="s">
        <v>66</v>
      </c>
      <c r="C33" s="43">
        <v>4</v>
      </c>
      <c r="D33" s="43" t="s">
        <v>19</v>
      </c>
      <c r="E33" s="16"/>
      <c r="F33" s="17"/>
    </row>
    <row r="34" spans="1:6">
      <c r="A34" s="40">
        <v>7</v>
      </c>
      <c r="B34" s="41" t="s">
        <v>61</v>
      </c>
      <c r="C34" s="15"/>
      <c r="D34" s="15"/>
      <c r="E34" s="16"/>
      <c r="F34" s="17"/>
    </row>
    <row r="35" spans="1:6">
      <c r="A35" s="12" t="s">
        <v>67</v>
      </c>
      <c r="B35" s="18" t="s">
        <v>107</v>
      </c>
      <c r="C35" s="43">
        <v>1</v>
      </c>
      <c r="D35" s="43" t="s">
        <v>19</v>
      </c>
      <c r="E35" s="16"/>
      <c r="F35" s="17"/>
    </row>
    <row r="36" spans="1:6">
      <c r="A36" s="21">
        <v>8</v>
      </c>
      <c r="B36" s="24" t="s">
        <v>69</v>
      </c>
      <c r="C36" s="19"/>
      <c r="D36" s="19"/>
      <c r="E36" s="19"/>
      <c r="F36" s="44"/>
    </row>
    <row r="37" spans="1:6" ht="15" customHeight="1">
      <c r="A37" s="12" t="s">
        <v>70</v>
      </c>
      <c r="B37" s="18" t="s">
        <v>71</v>
      </c>
      <c r="C37" s="19">
        <v>1</v>
      </c>
      <c r="D37" s="19" t="s">
        <v>9</v>
      </c>
      <c r="E37" s="16"/>
      <c r="F37" s="17"/>
    </row>
    <row r="38" spans="1:6" ht="15" customHeight="1">
      <c r="A38" s="12" t="s">
        <v>72</v>
      </c>
      <c r="B38" s="18" t="s">
        <v>73</v>
      </c>
      <c r="C38" s="19">
        <v>1</v>
      </c>
      <c r="D38" s="19" t="s">
        <v>19</v>
      </c>
      <c r="E38" s="16"/>
      <c r="F38" s="17"/>
    </row>
    <row r="39" spans="1:6" ht="15" customHeight="1">
      <c r="A39" s="12" t="s">
        <v>74</v>
      </c>
      <c r="B39" s="18" t="s">
        <v>75</v>
      </c>
      <c r="C39" s="19">
        <v>1</v>
      </c>
      <c r="D39" s="19" t="s">
        <v>9</v>
      </c>
      <c r="E39" s="16"/>
      <c r="F39" s="17"/>
    </row>
    <row r="40" spans="1:6" ht="15" customHeight="1">
      <c r="A40" s="12" t="s">
        <v>76</v>
      </c>
      <c r="B40" s="18" t="s">
        <v>77</v>
      </c>
      <c r="C40" s="19">
        <v>1</v>
      </c>
      <c r="D40" s="19" t="s">
        <v>40</v>
      </c>
      <c r="E40" s="16"/>
      <c r="F40" s="17"/>
    </row>
    <row r="41" spans="1:6" ht="15" customHeight="1">
      <c r="A41" s="12" t="s">
        <v>78</v>
      </c>
      <c r="B41" s="18" t="s">
        <v>79</v>
      </c>
      <c r="C41" s="19">
        <v>1</v>
      </c>
      <c r="D41" s="19" t="s">
        <v>40</v>
      </c>
      <c r="E41" s="16"/>
      <c r="F41" s="17"/>
    </row>
    <row r="42" spans="1:6" ht="15" customHeight="1">
      <c r="A42" s="12" t="s">
        <v>80</v>
      </c>
      <c r="B42" s="45" t="s">
        <v>81</v>
      </c>
      <c r="C42" s="19">
        <v>1</v>
      </c>
      <c r="D42" s="19" t="s">
        <v>9</v>
      </c>
      <c r="E42" s="16"/>
      <c r="F42" s="17"/>
    </row>
    <row r="43" spans="1:6" ht="15" customHeight="1">
      <c r="A43" s="12" t="s">
        <v>82</v>
      </c>
      <c r="B43" s="18" t="s">
        <v>83</v>
      </c>
      <c r="C43" s="19">
        <v>1</v>
      </c>
      <c r="D43" s="19" t="s">
        <v>19</v>
      </c>
      <c r="E43" s="16"/>
      <c r="F43" s="17"/>
    </row>
    <row r="44" spans="1:6" ht="15" customHeight="1">
      <c r="A44" s="12" t="s">
        <v>84</v>
      </c>
      <c r="B44" s="18" t="s">
        <v>85</v>
      </c>
      <c r="C44" s="19">
        <v>1</v>
      </c>
      <c r="D44" s="19" t="s">
        <v>19</v>
      </c>
      <c r="E44" s="16"/>
      <c r="F44" s="17"/>
    </row>
    <row r="45" spans="1:6" ht="15" customHeight="1">
      <c r="A45" s="12" t="s">
        <v>86</v>
      </c>
      <c r="B45" s="18" t="s">
        <v>87</v>
      </c>
      <c r="C45" s="19">
        <v>1</v>
      </c>
      <c r="D45" s="19" t="s">
        <v>9</v>
      </c>
      <c r="E45" s="16"/>
      <c r="F45" s="17"/>
    </row>
    <row r="46" spans="1:6" ht="15" customHeight="1">
      <c r="A46" s="12" t="s">
        <v>88</v>
      </c>
      <c r="B46" s="18" t="s">
        <v>89</v>
      </c>
      <c r="C46" s="19">
        <v>1</v>
      </c>
      <c r="D46" s="19" t="s">
        <v>9</v>
      </c>
      <c r="E46" s="16"/>
      <c r="F46" s="17"/>
    </row>
    <row r="47" spans="1:6" ht="15" customHeight="1">
      <c r="A47" s="12" t="s">
        <v>90</v>
      </c>
      <c r="B47" s="18" t="s">
        <v>108</v>
      </c>
      <c r="C47" s="19">
        <v>1</v>
      </c>
      <c r="D47" s="19" t="s">
        <v>9</v>
      </c>
      <c r="E47" s="16"/>
      <c r="F47" s="17"/>
    </row>
    <row r="48" spans="1:6" ht="15" customHeight="1">
      <c r="A48" s="12" t="s">
        <v>92</v>
      </c>
      <c r="B48" s="18" t="s">
        <v>109</v>
      </c>
      <c r="C48" s="20">
        <v>1</v>
      </c>
      <c r="D48" s="19" t="s">
        <v>40</v>
      </c>
      <c r="E48" s="16"/>
      <c r="F48" s="17"/>
    </row>
    <row r="49" spans="1:6">
      <c r="A49" s="21">
        <v>9</v>
      </c>
      <c r="B49" s="24" t="s">
        <v>96</v>
      </c>
      <c r="C49" s="19"/>
      <c r="D49" s="19"/>
      <c r="E49" s="16"/>
      <c r="F49" s="17"/>
    </row>
    <row r="50" spans="1:6">
      <c r="A50" s="12" t="s">
        <v>97</v>
      </c>
      <c r="B50" s="29" t="s">
        <v>98</v>
      </c>
      <c r="C50" s="19">
        <v>1</v>
      </c>
      <c r="D50" s="19" t="s">
        <v>40</v>
      </c>
      <c r="E50" s="16"/>
      <c r="F50" s="17"/>
    </row>
    <row r="51" spans="1:6" ht="28.5">
      <c r="A51" s="12" t="s">
        <v>99</v>
      </c>
      <c r="B51" s="18" t="s">
        <v>100</v>
      </c>
      <c r="C51" s="20">
        <v>1</v>
      </c>
      <c r="D51" s="19" t="s">
        <v>19</v>
      </c>
      <c r="E51" s="16"/>
      <c r="F51" s="17"/>
    </row>
    <row r="52" spans="1:6">
      <c r="A52" s="46" t="s">
        <v>101</v>
      </c>
      <c r="B52" s="13" t="s">
        <v>102</v>
      </c>
      <c r="C52" s="43"/>
      <c r="D52" s="43" t="s">
        <v>59</v>
      </c>
      <c r="E52" s="16"/>
      <c r="F52" s="17"/>
    </row>
    <row r="53" spans="1:6" ht="17.25" customHeight="1">
      <c r="A53" s="47"/>
      <c r="B53" s="48"/>
      <c r="C53" s="49"/>
      <c r="D53" s="49"/>
      <c r="E53" s="50"/>
      <c r="F53" s="50"/>
    </row>
  </sheetData>
  <mergeCells count="1">
    <mergeCell ref="A1:F2"/>
  </mergeCells>
  <pageMargins left="0.23622047244094491" right="0.23622047244094491" top="0.35433070866141736" bottom="0.35433070866141736" header="0.31496062992125984" footer="0.31496062992125984"/>
  <pageSetup paperSize="8" scale="7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36149-A7AB-46F3-9041-0E29571FDB86}">
  <sheetPr>
    <pageSetUpPr fitToPage="1"/>
  </sheetPr>
  <dimension ref="A1:I56"/>
  <sheetViews>
    <sheetView zoomScaleNormal="100" zoomScaleSheetLayoutView="80" workbookViewId="0">
      <selection activeCell="A3" sqref="A1:F54"/>
    </sheetView>
  </sheetViews>
  <sheetFormatPr defaultColWidth="9.140625" defaultRowHeight="15"/>
  <cols>
    <col min="1" max="1" width="9.42578125" style="51" customWidth="1"/>
    <col min="2" max="2" width="79.7109375" style="52" customWidth="1"/>
    <col min="3" max="3" width="8.7109375" style="53" customWidth="1"/>
    <col min="4" max="4" width="12" style="53" bestFit="1" customWidth="1"/>
    <col min="5" max="5" width="19.7109375" style="51" customWidth="1"/>
    <col min="6" max="6" width="14.140625" style="51" bestFit="1" customWidth="1"/>
    <col min="7" max="7" width="13.42578125" style="1" customWidth="1"/>
    <col min="8" max="8" width="9.85546875" style="23" bestFit="1" customWidth="1"/>
    <col min="9" max="9" width="10.85546875" style="23" bestFit="1" customWidth="1"/>
    <col min="10" max="16384" width="9.140625" style="23"/>
  </cols>
  <sheetData>
    <row r="1" spans="1:6" ht="15.75" customHeight="1">
      <c r="A1" s="54" t="s">
        <v>124</v>
      </c>
      <c r="B1" s="60"/>
      <c r="C1" s="60"/>
      <c r="D1" s="60"/>
      <c r="E1" s="60"/>
      <c r="F1" s="61"/>
    </row>
    <row r="2" spans="1:6" ht="51" customHeight="1" thickBot="1">
      <c r="A2" s="62"/>
      <c r="B2" s="63"/>
      <c r="C2" s="63"/>
      <c r="D2" s="63"/>
      <c r="E2" s="63"/>
      <c r="F2" s="64"/>
    </row>
    <row r="3" spans="1:6" ht="25.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6" t="s">
        <v>5</v>
      </c>
    </row>
    <row r="4" spans="1:6">
      <c r="A4" s="7">
        <v>1</v>
      </c>
      <c r="B4" s="8" t="s">
        <v>6</v>
      </c>
      <c r="C4" s="9"/>
      <c r="D4" s="9"/>
      <c r="E4" s="10"/>
      <c r="F4" s="11"/>
    </row>
    <row r="5" spans="1:6">
      <c r="A5" s="12" t="s">
        <v>7</v>
      </c>
      <c r="B5" s="13" t="s">
        <v>110</v>
      </c>
      <c r="C5" s="14">
        <v>6</v>
      </c>
      <c r="D5" s="15" t="s">
        <v>9</v>
      </c>
      <c r="E5" s="16"/>
      <c r="F5" s="17"/>
    </row>
    <row r="6" spans="1:6">
      <c r="A6" s="12" t="s">
        <v>10</v>
      </c>
      <c r="B6" s="13" t="s">
        <v>11</v>
      </c>
      <c r="C6" s="14">
        <f>16.8</f>
        <v>16.8</v>
      </c>
      <c r="D6" s="15" t="s">
        <v>12</v>
      </c>
      <c r="E6" s="16"/>
      <c r="F6" s="17"/>
    </row>
    <row r="7" spans="1:6">
      <c r="A7" s="12" t="s">
        <v>13</v>
      </c>
      <c r="B7" s="13" t="s">
        <v>14</v>
      </c>
      <c r="C7" s="14">
        <f>16.8</f>
        <v>16.8</v>
      </c>
      <c r="D7" s="15" t="s">
        <v>12</v>
      </c>
      <c r="E7" s="16"/>
      <c r="F7" s="17"/>
    </row>
    <row r="8" spans="1:6">
      <c r="A8" s="12" t="s">
        <v>15</v>
      </c>
      <c r="B8" s="13" t="s">
        <v>16</v>
      </c>
      <c r="C8" s="14">
        <f>2.6*(1.45*2+2.07*2+1.78*2+2.33*2+1.78*2+1.02*2+0.8*2+2.8*2+2.38*2+1.24*2)-8*2*0.8*0.7*2</f>
        <v>73.86</v>
      </c>
      <c r="D8" s="15" t="s">
        <v>12</v>
      </c>
      <c r="E8" s="16"/>
      <c r="F8" s="17"/>
    </row>
    <row r="9" spans="1:6">
      <c r="A9" s="12" t="s">
        <v>17</v>
      </c>
      <c r="B9" s="13" t="s">
        <v>18</v>
      </c>
      <c r="C9" s="14">
        <v>2</v>
      </c>
      <c r="D9" s="15" t="s">
        <v>19</v>
      </c>
      <c r="E9" s="16"/>
      <c r="F9" s="17"/>
    </row>
    <row r="10" spans="1:6">
      <c r="A10" s="12" t="s">
        <v>20</v>
      </c>
      <c r="B10" s="18" t="s">
        <v>21</v>
      </c>
      <c r="C10" s="19">
        <v>3</v>
      </c>
      <c r="D10" s="19" t="s">
        <v>9</v>
      </c>
      <c r="E10" s="16"/>
      <c r="F10" s="17"/>
    </row>
    <row r="11" spans="1:6">
      <c r="A11" s="12" t="s">
        <v>22</v>
      </c>
      <c r="B11" s="18" t="s">
        <v>23</v>
      </c>
      <c r="C11" s="19">
        <v>3</v>
      </c>
      <c r="D11" s="19" t="s">
        <v>19</v>
      </c>
      <c r="E11" s="16"/>
      <c r="F11" s="17"/>
    </row>
    <row r="12" spans="1:6">
      <c r="A12" s="12" t="s">
        <v>24</v>
      </c>
      <c r="B12" s="18" t="s">
        <v>25</v>
      </c>
      <c r="C12" s="19">
        <v>3</v>
      </c>
      <c r="D12" s="19" t="s">
        <v>9</v>
      </c>
      <c r="E12" s="16"/>
      <c r="F12" s="17"/>
    </row>
    <row r="13" spans="1:6">
      <c r="A13" s="12" t="s">
        <v>26</v>
      </c>
      <c r="B13" s="18" t="s">
        <v>27</v>
      </c>
      <c r="C13" s="19">
        <v>3</v>
      </c>
      <c r="D13" s="19" t="s">
        <v>9</v>
      </c>
      <c r="E13" s="16"/>
      <c r="F13" s="17"/>
    </row>
    <row r="14" spans="1:6">
      <c r="A14" s="12" t="s">
        <v>28</v>
      </c>
      <c r="B14" s="18" t="s">
        <v>29</v>
      </c>
      <c r="C14" s="20">
        <v>2</v>
      </c>
      <c r="D14" s="19" t="s">
        <v>9</v>
      </c>
      <c r="E14" s="16"/>
      <c r="F14" s="17"/>
    </row>
    <row r="15" spans="1:6">
      <c r="A15" s="21">
        <v>2</v>
      </c>
      <c r="B15" s="24" t="s">
        <v>30</v>
      </c>
      <c r="C15" s="19"/>
      <c r="D15" s="19"/>
      <c r="E15" s="16"/>
      <c r="F15" s="17"/>
    </row>
    <row r="16" spans="1:6">
      <c r="A16" s="22" t="s">
        <v>31</v>
      </c>
      <c r="B16" s="29" t="s">
        <v>32</v>
      </c>
      <c r="C16" s="14">
        <f>2*(2.5*2+5*2)+4*1.63*2+2*(2.5+3.8)*2</f>
        <v>68.239999999999995</v>
      </c>
      <c r="D16" s="19" t="s">
        <v>12</v>
      </c>
      <c r="E16" s="16"/>
      <c r="F16" s="17"/>
    </row>
    <row r="17" spans="1:9" ht="15" customHeight="1">
      <c r="A17" s="22" t="s">
        <v>33</v>
      </c>
      <c r="B17" s="29" t="s">
        <v>34</v>
      </c>
      <c r="C17" s="19">
        <f>15</f>
        <v>15</v>
      </c>
      <c r="D17" s="19" t="s">
        <v>12</v>
      </c>
      <c r="E17" s="16"/>
      <c r="F17" s="17"/>
    </row>
    <row r="18" spans="1:9">
      <c r="A18" s="21">
        <v>3</v>
      </c>
      <c r="B18" s="24" t="s">
        <v>35</v>
      </c>
      <c r="C18" s="25"/>
      <c r="D18" s="25"/>
      <c r="E18" s="26"/>
      <c r="F18" s="27"/>
    </row>
    <row r="19" spans="1:9" ht="15" customHeight="1">
      <c r="A19" s="28" t="s">
        <v>36</v>
      </c>
      <c r="B19" s="13" t="s">
        <v>37</v>
      </c>
      <c r="C19" s="14">
        <f>16.8</f>
        <v>16.8</v>
      </c>
      <c r="D19" s="19" t="s">
        <v>12</v>
      </c>
      <c r="E19" s="16"/>
      <c r="F19" s="17"/>
    </row>
    <row r="20" spans="1:9" ht="15" customHeight="1">
      <c r="A20" s="28" t="s">
        <v>38</v>
      </c>
      <c r="B20" s="13" t="s">
        <v>39</v>
      </c>
      <c r="C20" s="19">
        <v>4</v>
      </c>
      <c r="D20" s="19" t="s">
        <v>40</v>
      </c>
      <c r="E20" s="16"/>
      <c r="F20" s="17"/>
    </row>
    <row r="21" spans="1:9">
      <c r="A21" s="21">
        <v>4</v>
      </c>
      <c r="B21" s="24" t="s">
        <v>41</v>
      </c>
      <c r="C21" s="19"/>
      <c r="D21" s="19"/>
      <c r="E21" s="16"/>
      <c r="F21" s="17"/>
    </row>
    <row r="22" spans="1:9">
      <c r="A22" s="28" t="s">
        <v>42</v>
      </c>
      <c r="B22" s="29" t="s">
        <v>43</v>
      </c>
      <c r="C22" s="14">
        <f>16.8</f>
        <v>16.8</v>
      </c>
      <c r="D22" s="19" t="s">
        <v>12</v>
      </c>
      <c r="E22" s="16"/>
      <c r="F22" s="17"/>
    </row>
    <row r="23" spans="1:9" s="32" customFormat="1">
      <c r="A23" s="28" t="s">
        <v>44</v>
      </c>
      <c r="B23" s="13" t="s">
        <v>45</v>
      </c>
      <c r="C23" s="14">
        <f>16.8</f>
        <v>16.8</v>
      </c>
      <c r="D23" s="20" t="s">
        <v>12</v>
      </c>
      <c r="E23" s="16"/>
      <c r="F23" s="17"/>
      <c r="G23" s="30"/>
      <c r="H23" s="31"/>
    </row>
    <row r="24" spans="1:9" s="32" customFormat="1">
      <c r="A24" s="28" t="s">
        <v>46</v>
      </c>
      <c r="B24" s="13" t="s">
        <v>47</v>
      </c>
      <c r="C24" s="14">
        <f>16.8</f>
        <v>16.8</v>
      </c>
      <c r="D24" s="20" t="s">
        <v>12</v>
      </c>
      <c r="E24" s="16"/>
      <c r="F24" s="17"/>
      <c r="G24" s="30"/>
      <c r="H24" s="31"/>
    </row>
    <row r="25" spans="1:9">
      <c r="A25" s="21">
        <v>5</v>
      </c>
      <c r="B25" s="24" t="s">
        <v>48</v>
      </c>
      <c r="C25" s="19"/>
      <c r="D25" s="19"/>
      <c r="E25" s="16"/>
      <c r="F25" s="17"/>
    </row>
    <row r="26" spans="1:9" s="32" customFormat="1">
      <c r="A26" s="22" t="s">
        <v>49</v>
      </c>
      <c r="B26" s="33" t="s">
        <v>50</v>
      </c>
      <c r="C26" s="20">
        <v>3</v>
      </c>
      <c r="D26" s="20" t="s">
        <v>40</v>
      </c>
      <c r="E26" s="16"/>
      <c r="F26" s="17"/>
      <c r="G26" s="30"/>
    </row>
    <row r="27" spans="1:9" s="32" customFormat="1">
      <c r="A27" s="22" t="s">
        <v>51</v>
      </c>
      <c r="B27" s="33" t="s">
        <v>52</v>
      </c>
      <c r="C27" s="20">
        <v>2</v>
      </c>
      <c r="D27" s="20" t="s">
        <v>40</v>
      </c>
      <c r="E27" s="16"/>
      <c r="F27" s="17"/>
      <c r="G27" s="30"/>
    </row>
    <row r="28" spans="1:9" s="32" customFormat="1">
      <c r="A28" s="22" t="s">
        <v>53</v>
      </c>
      <c r="B28" s="33" t="s">
        <v>54</v>
      </c>
      <c r="C28" s="20">
        <v>2</v>
      </c>
      <c r="D28" s="20" t="s">
        <v>40</v>
      </c>
      <c r="E28" s="16"/>
      <c r="F28" s="17"/>
      <c r="G28" s="30"/>
    </row>
    <row r="29" spans="1:9" s="32" customFormat="1">
      <c r="A29" s="22" t="s">
        <v>55</v>
      </c>
      <c r="B29" s="33" t="s">
        <v>56</v>
      </c>
      <c r="C29" s="20">
        <v>4</v>
      </c>
      <c r="D29" s="20" t="s">
        <v>40</v>
      </c>
      <c r="E29" s="16"/>
      <c r="F29" s="17"/>
      <c r="G29" s="30"/>
    </row>
    <row r="30" spans="1:9">
      <c r="A30" s="22" t="s">
        <v>57</v>
      </c>
      <c r="B30" s="33" t="s">
        <v>58</v>
      </c>
      <c r="C30" s="20">
        <v>2</v>
      </c>
      <c r="D30" s="20" t="s">
        <v>59</v>
      </c>
      <c r="E30" s="16"/>
      <c r="F30" s="17"/>
      <c r="H30" s="34"/>
      <c r="I30" s="34"/>
    </row>
    <row r="31" spans="1:9" hidden="1">
      <c r="A31" s="35" t="s">
        <v>60</v>
      </c>
      <c r="B31" s="36" t="s">
        <v>61</v>
      </c>
      <c r="C31" s="37"/>
      <c r="D31" s="37"/>
      <c r="E31" s="38"/>
      <c r="F31" s="39"/>
    </row>
    <row r="32" spans="1:9">
      <c r="A32" s="40">
        <v>6</v>
      </c>
      <c r="B32" s="41" t="s">
        <v>62</v>
      </c>
      <c r="C32" s="42"/>
      <c r="D32" s="42"/>
      <c r="E32" s="26"/>
      <c r="F32" s="27"/>
    </row>
    <row r="33" spans="1:6">
      <c r="A33" s="12" t="s">
        <v>63</v>
      </c>
      <c r="B33" s="18" t="s">
        <v>64</v>
      </c>
      <c r="C33" s="43">
        <v>4</v>
      </c>
      <c r="D33" s="43" t="s">
        <v>9</v>
      </c>
      <c r="E33" s="16"/>
      <c r="F33" s="17"/>
    </row>
    <row r="34" spans="1:6" ht="28.5">
      <c r="A34" s="12" t="s">
        <v>65</v>
      </c>
      <c r="B34" s="18" t="s">
        <v>66</v>
      </c>
      <c r="C34" s="43">
        <v>4</v>
      </c>
      <c r="D34" s="43" t="s">
        <v>19</v>
      </c>
      <c r="E34" s="16"/>
      <c r="F34" s="17"/>
    </row>
    <row r="35" spans="1:6">
      <c r="A35" s="40">
        <v>7</v>
      </c>
      <c r="B35" s="41" t="s">
        <v>61</v>
      </c>
      <c r="C35" s="15"/>
      <c r="D35" s="15"/>
      <c r="E35" s="16"/>
      <c r="F35" s="17"/>
    </row>
    <row r="36" spans="1:6">
      <c r="A36" s="12" t="s">
        <v>67</v>
      </c>
      <c r="B36" s="18" t="s">
        <v>107</v>
      </c>
      <c r="C36" s="43">
        <v>2</v>
      </c>
      <c r="D36" s="43" t="s">
        <v>19</v>
      </c>
      <c r="E36" s="16"/>
      <c r="F36" s="17"/>
    </row>
    <row r="37" spans="1:6">
      <c r="A37" s="21">
        <v>8</v>
      </c>
      <c r="B37" s="24" t="s">
        <v>69</v>
      </c>
      <c r="C37" s="19"/>
      <c r="D37" s="19"/>
      <c r="E37" s="19"/>
      <c r="F37" s="44"/>
    </row>
    <row r="38" spans="1:6" ht="15" customHeight="1">
      <c r="A38" s="12" t="s">
        <v>70</v>
      </c>
      <c r="B38" s="18" t="s">
        <v>71</v>
      </c>
      <c r="C38" s="19">
        <v>3</v>
      </c>
      <c r="D38" s="19" t="s">
        <v>9</v>
      </c>
      <c r="E38" s="16"/>
      <c r="F38" s="17"/>
    </row>
    <row r="39" spans="1:6" ht="15" customHeight="1">
      <c r="A39" s="12" t="s">
        <v>72</v>
      </c>
      <c r="B39" s="18" t="s">
        <v>73</v>
      </c>
      <c r="C39" s="19">
        <v>2</v>
      </c>
      <c r="D39" s="19" t="s">
        <v>19</v>
      </c>
      <c r="E39" s="16"/>
      <c r="F39" s="17"/>
    </row>
    <row r="40" spans="1:6" ht="15" customHeight="1">
      <c r="A40" s="12" t="s">
        <v>74</v>
      </c>
      <c r="B40" s="18" t="s">
        <v>75</v>
      </c>
      <c r="C40" s="19">
        <v>3</v>
      </c>
      <c r="D40" s="19" t="s">
        <v>9</v>
      </c>
      <c r="E40" s="16"/>
      <c r="F40" s="17"/>
    </row>
    <row r="41" spans="1:6" ht="15" customHeight="1">
      <c r="A41" s="12" t="s">
        <v>76</v>
      </c>
      <c r="B41" s="18" t="s">
        <v>77</v>
      </c>
      <c r="C41" s="19">
        <v>3</v>
      </c>
      <c r="D41" s="19" t="s">
        <v>40</v>
      </c>
      <c r="E41" s="16"/>
      <c r="F41" s="17"/>
    </row>
    <row r="42" spans="1:6" ht="15" customHeight="1">
      <c r="A42" s="12" t="s">
        <v>78</v>
      </c>
      <c r="B42" s="18" t="s">
        <v>79</v>
      </c>
      <c r="C42" s="19">
        <v>2</v>
      </c>
      <c r="D42" s="19" t="s">
        <v>40</v>
      </c>
      <c r="E42" s="16"/>
      <c r="F42" s="17"/>
    </row>
    <row r="43" spans="1:6" ht="15" customHeight="1">
      <c r="A43" s="12" t="s">
        <v>80</v>
      </c>
      <c r="B43" s="45" t="s">
        <v>81</v>
      </c>
      <c r="C43" s="19">
        <v>3</v>
      </c>
      <c r="D43" s="19" t="s">
        <v>9</v>
      </c>
      <c r="E43" s="16"/>
      <c r="F43" s="17"/>
    </row>
    <row r="44" spans="1:6" ht="15" customHeight="1">
      <c r="A44" s="12" t="s">
        <v>82</v>
      </c>
      <c r="B44" s="18" t="s">
        <v>83</v>
      </c>
      <c r="C44" s="19">
        <v>1</v>
      </c>
      <c r="D44" s="19" t="s">
        <v>19</v>
      </c>
      <c r="E44" s="16"/>
      <c r="F44" s="17"/>
    </row>
    <row r="45" spans="1:6" ht="15" customHeight="1">
      <c r="A45" s="12" t="s">
        <v>84</v>
      </c>
      <c r="B45" s="18" t="s">
        <v>85</v>
      </c>
      <c r="C45" s="19">
        <v>2</v>
      </c>
      <c r="D45" s="19" t="s">
        <v>19</v>
      </c>
      <c r="E45" s="16"/>
      <c r="F45" s="17"/>
    </row>
    <row r="46" spans="1:6" ht="15" customHeight="1">
      <c r="A46" s="12" t="s">
        <v>86</v>
      </c>
      <c r="B46" s="18" t="s">
        <v>87</v>
      </c>
      <c r="C46" s="19">
        <v>3</v>
      </c>
      <c r="D46" s="19" t="s">
        <v>9</v>
      </c>
      <c r="E46" s="16"/>
      <c r="F46" s="17"/>
    </row>
    <row r="47" spans="1:6" ht="15" customHeight="1">
      <c r="A47" s="12" t="s">
        <v>88</v>
      </c>
      <c r="B47" s="18" t="s">
        <v>89</v>
      </c>
      <c r="C47" s="19">
        <v>2</v>
      </c>
      <c r="D47" s="19" t="s">
        <v>9</v>
      </c>
      <c r="E47" s="16"/>
      <c r="F47" s="17"/>
    </row>
    <row r="48" spans="1:6" ht="15" customHeight="1">
      <c r="A48" s="12" t="s">
        <v>90</v>
      </c>
      <c r="B48" s="18" t="s">
        <v>91</v>
      </c>
      <c r="C48" s="19">
        <v>3</v>
      </c>
      <c r="D48" s="19" t="s">
        <v>19</v>
      </c>
      <c r="E48" s="16"/>
      <c r="F48" s="17"/>
    </row>
    <row r="49" spans="1:6" ht="15" customHeight="1">
      <c r="A49" s="12" t="s">
        <v>92</v>
      </c>
      <c r="B49" s="18" t="s">
        <v>93</v>
      </c>
      <c r="C49" s="20">
        <v>1</v>
      </c>
      <c r="D49" s="19" t="s">
        <v>40</v>
      </c>
      <c r="E49" s="16"/>
      <c r="F49" s="17"/>
    </row>
    <row r="50" spans="1:6" ht="15" customHeight="1">
      <c r="A50" s="12" t="s">
        <v>94</v>
      </c>
      <c r="B50" s="18" t="s">
        <v>95</v>
      </c>
      <c r="C50" s="20">
        <v>4</v>
      </c>
      <c r="D50" s="19" t="s">
        <v>40</v>
      </c>
      <c r="E50" s="16"/>
      <c r="F50" s="17"/>
    </row>
    <row r="51" spans="1:6">
      <c r="A51" s="21">
        <v>9</v>
      </c>
      <c r="B51" s="24" t="s">
        <v>96</v>
      </c>
      <c r="C51" s="19"/>
      <c r="D51" s="19"/>
      <c r="E51" s="16"/>
      <c r="F51" s="17"/>
    </row>
    <row r="52" spans="1:6">
      <c r="A52" s="12" t="s">
        <v>97</v>
      </c>
      <c r="B52" s="29" t="s">
        <v>98</v>
      </c>
      <c r="C52" s="19">
        <v>2</v>
      </c>
      <c r="D52" s="19" t="s">
        <v>40</v>
      </c>
      <c r="E52" s="16"/>
      <c r="F52" s="17"/>
    </row>
    <row r="53" spans="1:6" ht="28.5">
      <c r="A53" s="12" t="s">
        <v>99</v>
      </c>
      <c r="B53" s="18" t="s">
        <v>100</v>
      </c>
      <c r="C53" s="20">
        <v>2</v>
      </c>
      <c r="D53" s="19" t="s">
        <v>19</v>
      </c>
      <c r="E53" s="16"/>
      <c r="F53" s="17"/>
    </row>
    <row r="54" spans="1:6">
      <c r="A54" s="46" t="s">
        <v>101</v>
      </c>
      <c r="B54" s="13" t="s">
        <v>102</v>
      </c>
      <c r="C54" s="43"/>
      <c r="D54" s="43" t="s">
        <v>59</v>
      </c>
      <c r="E54" s="16"/>
      <c r="F54" s="17"/>
    </row>
    <row r="55" spans="1:6" ht="17.25" customHeight="1">
      <c r="A55" s="47"/>
      <c r="B55" s="48"/>
      <c r="C55" s="49"/>
      <c r="D55" s="49"/>
      <c r="E55" s="50"/>
      <c r="F55" s="50"/>
    </row>
    <row r="56" spans="1:6">
      <c r="B56" s="52" t="s">
        <v>111</v>
      </c>
    </row>
  </sheetData>
  <mergeCells count="1">
    <mergeCell ref="A1:F2"/>
  </mergeCells>
  <pageMargins left="0.23622047244094491" right="0.23622047244094491" top="0.35433070866141736" bottom="0.35433070866141736" header="0.31496062992125984" footer="0.31496062992125984"/>
  <pageSetup paperSize="8" scale="7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8A7F-1C86-4623-BD66-0FA5FC938193}">
  <sheetPr>
    <pageSetUpPr fitToPage="1"/>
  </sheetPr>
  <dimension ref="A1:I53"/>
  <sheetViews>
    <sheetView zoomScaleNormal="100" zoomScaleSheetLayoutView="80" workbookViewId="0">
      <selection activeCell="A3" sqref="A1:F52"/>
    </sheetView>
  </sheetViews>
  <sheetFormatPr defaultColWidth="9.140625" defaultRowHeight="15"/>
  <cols>
    <col min="1" max="1" width="9.42578125" style="51" customWidth="1"/>
    <col min="2" max="2" width="79.7109375" style="52" customWidth="1"/>
    <col min="3" max="3" width="8.7109375" style="53" customWidth="1"/>
    <col min="4" max="4" width="12" style="53" bestFit="1" customWidth="1"/>
    <col min="5" max="5" width="19.7109375" style="51" customWidth="1"/>
    <col min="6" max="6" width="14.140625" style="51" bestFit="1" customWidth="1"/>
    <col min="7" max="7" width="13.42578125" style="1" customWidth="1"/>
    <col min="8" max="8" width="9.85546875" style="23" bestFit="1" customWidth="1"/>
    <col min="9" max="9" width="10.85546875" style="23" bestFit="1" customWidth="1"/>
    <col min="10" max="16384" width="9.140625" style="23"/>
  </cols>
  <sheetData>
    <row r="1" spans="1:6" ht="15.75" customHeight="1">
      <c r="A1" s="54" t="s">
        <v>123</v>
      </c>
      <c r="B1" s="60"/>
      <c r="C1" s="60"/>
      <c r="D1" s="60"/>
      <c r="E1" s="60"/>
      <c r="F1" s="61"/>
    </row>
    <row r="2" spans="1:6" ht="43.5" customHeight="1" thickBot="1">
      <c r="A2" s="62"/>
      <c r="B2" s="63"/>
      <c r="C2" s="63"/>
      <c r="D2" s="63"/>
      <c r="E2" s="63"/>
      <c r="F2" s="64"/>
    </row>
    <row r="3" spans="1:6" ht="25.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6" t="s">
        <v>5</v>
      </c>
    </row>
    <row r="4" spans="1:6">
      <c r="A4" s="7">
        <v>1</v>
      </c>
      <c r="B4" s="8" t="s">
        <v>6</v>
      </c>
      <c r="C4" s="9"/>
      <c r="D4" s="9"/>
      <c r="E4" s="10"/>
      <c r="F4" s="11"/>
    </row>
    <row r="5" spans="1:6">
      <c r="A5" s="12" t="s">
        <v>7</v>
      </c>
      <c r="B5" s="13" t="s">
        <v>110</v>
      </c>
      <c r="C5" s="14">
        <v>4</v>
      </c>
      <c r="D5" s="15" t="s">
        <v>9</v>
      </c>
      <c r="E5" s="16"/>
      <c r="F5" s="17"/>
    </row>
    <row r="6" spans="1:6">
      <c r="A6" s="12" t="s">
        <v>10</v>
      </c>
      <c r="B6" s="13" t="s">
        <v>11</v>
      </c>
      <c r="C6" s="14">
        <f>10.2</f>
        <v>10.199999999999999</v>
      </c>
      <c r="D6" s="15" t="s">
        <v>12</v>
      </c>
      <c r="E6" s="16"/>
      <c r="F6" s="17"/>
    </row>
    <row r="7" spans="1:6">
      <c r="A7" s="12" t="s">
        <v>13</v>
      </c>
      <c r="B7" s="13" t="s">
        <v>14</v>
      </c>
      <c r="C7" s="14">
        <f>10.2</f>
        <v>10.199999999999999</v>
      </c>
      <c r="D7" s="15" t="s">
        <v>12</v>
      </c>
      <c r="E7" s="16"/>
      <c r="F7" s="17"/>
    </row>
    <row r="8" spans="1:6">
      <c r="A8" s="12" t="s">
        <v>15</v>
      </c>
      <c r="B8" s="13" t="s">
        <v>16</v>
      </c>
      <c r="C8" s="14">
        <f>2.7*(1.45*2+2.07*2+1.78*2+2.33*2+1.78*2+1.02*2+0.8*2+2.8*2+2.38*2+1.24*2)-4*2*0.8</f>
        <v>88.91</v>
      </c>
      <c r="D8" s="15" t="s">
        <v>12</v>
      </c>
      <c r="E8" s="16"/>
      <c r="F8" s="17"/>
    </row>
    <row r="9" spans="1:6">
      <c r="A9" s="12" t="s">
        <v>17</v>
      </c>
      <c r="B9" s="13" t="s">
        <v>112</v>
      </c>
      <c r="C9" s="14">
        <v>2</v>
      </c>
      <c r="D9" s="15" t="s">
        <v>19</v>
      </c>
      <c r="E9" s="16"/>
      <c r="F9" s="17"/>
    </row>
    <row r="10" spans="1:6">
      <c r="A10" s="12" t="s">
        <v>20</v>
      </c>
      <c r="B10" s="18" t="s">
        <v>21</v>
      </c>
      <c r="C10" s="19">
        <v>3</v>
      </c>
      <c r="D10" s="19" t="s">
        <v>40</v>
      </c>
      <c r="E10" s="16"/>
      <c r="F10" s="17"/>
    </row>
    <row r="11" spans="1:6">
      <c r="A11" s="12" t="s">
        <v>22</v>
      </c>
      <c r="B11" s="18" t="s">
        <v>113</v>
      </c>
      <c r="C11" s="19">
        <v>3</v>
      </c>
      <c r="D11" s="19" t="s">
        <v>19</v>
      </c>
      <c r="E11" s="16"/>
      <c r="F11" s="17"/>
    </row>
    <row r="12" spans="1:6">
      <c r="A12" s="12" t="s">
        <v>24</v>
      </c>
      <c r="B12" s="18" t="s">
        <v>25</v>
      </c>
      <c r="C12" s="19">
        <v>3</v>
      </c>
      <c r="D12" s="19" t="s">
        <v>9</v>
      </c>
      <c r="E12" s="16"/>
      <c r="F12" s="17"/>
    </row>
    <row r="13" spans="1:6">
      <c r="A13" s="12" t="s">
        <v>26</v>
      </c>
      <c r="B13" s="18" t="s">
        <v>114</v>
      </c>
      <c r="C13" s="19">
        <v>3</v>
      </c>
      <c r="D13" s="19" t="s">
        <v>9</v>
      </c>
      <c r="E13" s="16"/>
      <c r="F13" s="17"/>
    </row>
    <row r="14" spans="1:6">
      <c r="A14" s="12" t="s">
        <v>28</v>
      </c>
      <c r="B14" s="18" t="s">
        <v>29</v>
      </c>
      <c r="C14" s="20">
        <v>2</v>
      </c>
      <c r="D14" s="19" t="s">
        <v>9</v>
      </c>
      <c r="E14" s="16"/>
      <c r="F14" s="17"/>
    </row>
    <row r="15" spans="1:6">
      <c r="A15" s="21">
        <v>2</v>
      </c>
      <c r="B15" s="24" t="s">
        <v>30</v>
      </c>
      <c r="C15" s="19"/>
      <c r="D15" s="19"/>
      <c r="E15" s="16"/>
      <c r="F15" s="17"/>
    </row>
    <row r="16" spans="1:6">
      <c r="A16" s="22" t="s">
        <v>31</v>
      </c>
      <c r="B16" s="29" t="s">
        <v>32</v>
      </c>
      <c r="C16" s="14">
        <f>2*(2.5*2+5*2)+4*1.63*2+2*(2.5+3.8)*2</f>
        <v>68.239999999999995</v>
      </c>
      <c r="D16" s="19" t="s">
        <v>12</v>
      </c>
      <c r="E16" s="16"/>
      <c r="F16" s="17"/>
    </row>
    <row r="17" spans="1:9">
      <c r="A17" s="21">
        <v>3</v>
      </c>
      <c r="B17" s="24" t="s">
        <v>35</v>
      </c>
      <c r="C17" s="25"/>
      <c r="D17" s="25"/>
      <c r="E17" s="26"/>
      <c r="F17" s="27"/>
    </row>
    <row r="18" spans="1:9" ht="15" customHeight="1">
      <c r="A18" s="28" t="s">
        <v>36</v>
      </c>
      <c r="B18" s="13" t="s">
        <v>37</v>
      </c>
      <c r="C18" s="14">
        <f>10.2</f>
        <v>10.199999999999999</v>
      </c>
      <c r="D18" s="19" t="s">
        <v>12</v>
      </c>
      <c r="E18" s="16"/>
      <c r="F18" s="17"/>
    </row>
    <row r="19" spans="1:9" ht="15" customHeight="1">
      <c r="A19" s="28" t="s">
        <v>38</v>
      </c>
      <c r="B19" s="13" t="s">
        <v>39</v>
      </c>
      <c r="C19" s="19">
        <v>4</v>
      </c>
      <c r="D19" s="19" t="s">
        <v>40</v>
      </c>
      <c r="E19" s="16"/>
      <c r="F19" s="17"/>
    </row>
    <row r="20" spans="1:9">
      <c r="A20" s="21">
        <v>4</v>
      </c>
      <c r="B20" s="24" t="s">
        <v>41</v>
      </c>
      <c r="C20" s="19"/>
      <c r="D20" s="19"/>
      <c r="E20" s="16"/>
      <c r="F20" s="17"/>
    </row>
    <row r="21" spans="1:9">
      <c r="A21" s="28" t="s">
        <v>42</v>
      </c>
      <c r="B21" s="29" t="s">
        <v>43</v>
      </c>
      <c r="C21" s="14">
        <f>10.2</f>
        <v>10.199999999999999</v>
      </c>
      <c r="D21" s="19" t="s">
        <v>12</v>
      </c>
      <c r="E21" s="16"/>
      <c r="F21" s="17"/>
    </row>
    <row r="22" spans="1:9" s="32" customFormat="1">
      <c r="A22" s="28" t="s">
        <v>44</v>
      </c>
      <c r="B22" s="13" t="s">
        <v>45</v>
      </c>
      <c r="C22" s="14">
        <f>10.2</f>
        <v>10.199999999999999</v>
      </c>
      <c r="D22" s="20" t="s">
        <v>12</v>
      </c>
      <c r="E22" s="16"/>
      <c r="F22" s="17"/>
      <c r="G22" s="30"/>
      <c r="H22" s="31"/>
    </row>
    <row r="23" spans="1:9" s="32" customFormat="1">
      <c r="A23" s="28" t="s">
        <v>46</v>
      </c>
      <c r="B23" s="13" t="s">
        <v>47</v>
      </c>
      <c r="C23" s="14">
        <f>10.2</f>
        <v>10.199999999999999</v>
      </c>
      <c r="D23" s="20" t="s">
        <v>12</v>
      </c>
      <c r="E23" s="16"/>
      <c r="F23" s="17"/>
      <c r="G23" s="30"/>
      <c r="H23" s="31"/>
    </row>
    <row r="24" spans="1:9">
      <c r="A24" s="21">
        <v>5</v>
      </c>
      <c r="B24" s="24" t="s">
        <v>48</v>
      </c>
      <c r="C24" s="19"/>
      <c r="D24" s="19"/>
      <c r="E24" s="16"/>
      <c r="F24" s="17"/>
    </row>
    <row r="25" spans="1:9" s="32" customFormat="1">
      <c r="A25" s="22" t="s">
        <v>49</v>
      </c>
      <c r="B25" s="33" t="s">
        <v>50</v>
      </c>
      <c r="C25" s="20">
        <v>2</v>
      </c>
      <c r="D25" s="20" t="s">
        <v>40</v>
      </c>
      <c r="E25" s="16"/>
      <c r="F25" s="17"/>
      <c r="G25" s="30"/>
    </row>
    <row r="26" spans="1:9" s="32" customFormat="1">
      <c r="A26" s="22" t="s">
        <v>53</v>
      </c>
      <c r="B26" s="33" t="s">
        <v>54</v>
      </c>
      <c r="C26" s="20">
        <v>2</v>
      </c>
      <c r="D26" s="20" t="s">
        <v>40</v>
      </c>
      <c r="E26" s="16"/>
      <c r="F26" s="17"/>
      <c r="G26" s="30"/>
    </row>
    <row r="27" spans="1:9" s="32" customFormat="1">
      <c r="A27" s="22" t="s">
        <v>55</v>
      </c>
      <c r="B27" s="33" t="s">
        <v>115</v>
      </c>
      <c r="C27" s="20">
        <v>2</v>
      </c>
      <c r="D27" s="20" t="s">
        <v>40</v>
      </c>
      <c r="E27" s="16"/>
      <c r="F27" s="17"/>
      <c r="G27" s="30"/>
    </row>
    <row r="28" spans="1:9">
      <c r="A28" s="22" t="s">
        <v>57</v>
      </c>
      <c r="B28" s="33" t="s">
        <v>58</v>
      </c>
      <c r="C28" s="20">
        <v>2</v>
      </c>
      <c r="D28" s="20" t="s">
        <v>59</v>
      </c>
      <c r="E28" s="16"/>
      <c r="F28" s="17"/>
      <c r="H28" s="34"/>
      <c r="I28" s="34"/>
    </row>
    <row r="29" spans="1:9" hidden="1">
      <c r="A29" s="35" t="s">
        <v>60</v>
      </c>
      <c r="B29" s="36" t="s">
        <v>61</v>
      </c>
      <c r="C29" s="37"/>
      <c r="D29" s="37"/>
      <c r="E29" s="38"/>
      <c r="F29" s="39"/>
    </row>
    <row r="30" spans="1:9">
      <c r="A30" s="40">
        <v>6</v>
      </c>
      <c r="B30" s="41" t="s">
        <v>62</v>
      </c>
      <c r="C30" s="42"/>
      <c r="D30" s="42"/>
      <c r="E30" s="26"/>
      <c r="F30" s="27"/>
    </row>
    <row r="31" spans="1:9">
      <c r="A31" s="12" t="s">
        <v>63</v>
      </c>
      <c r="B31" s="18" t="s">
        <v>64</v>
      </c>
      <c r="C31" s="43">
        <v>4</v>
      </c>
      <c r="D31" s="43" t="s">
        <v>9</v>
      </c>
      <c r="E31" s="16"/>
      <c r="F31" s="17"/>
    </row>
    <row r="32" spans="1:9" ht="28.5">
      <c r="A32" s="12" t="s">
        <v>65</v>
      </c>
      <c r="B32" s="18" t="s">
        <v>66</v>
      </c>
      <c r="C32" s="43">
        <v>4</v>
      </c>
      <c r="D32" s="43" t="s">
        <v>19</v>
      </c>
      <c r="E32" s="16"/>
      <c r="F32" s="17"/>
    </row>
    <row r="33" spans="1:6">
      <c r="A33" s="40">
        <v>7</v>
      </c>
      <c r="B33" s="41" t="s">
        <v>116</v>
      </c>
      <c r="C33" s="15"/>
      <c r="D33" s="15"/>
      <c r="E33" s="16"/>
      <c r="F33" s="17"/>
    </row>
    <row r="34" spans="1:6">
      <c r="A34" s="12" t="s">
        <v>67</v>
      </c>
      <c r="B34" s="18" t="s">
        <v>107</v>
      </c>
      <c r="C34" s="43">
        <v>2</v>
      </c>
      <c r="D34" s="43" t="s">
        <v>19</v>
      </c>
      <c r="E34" s="16"/>
      <c r="F34" s="17"/>
    </row>
    <row r="35" spans="1:6">
      <c r="A35" s="21">
        <v>8</v>
      </c>
      <c r="B35" s="24" t="s">
        <v>69</v>
      </c>
      <c r="C35" s="19"/>
      <c r="D35" s="19"/>
      <c r="E35" s="19"/>
      <c r="F35" s="44"/>
    </row>
    <row r="36" spans="1:6" ht="15" customHeight="1">
      <c r="A36" s="12" t="s">
        <v>70</v>
      </c>
      <c r="B36" s="18" t="s">
        <v>71</v>
      </c>
      <c r="C36" s="19">
        <v>3</v>
      </c>
      <c r="D36" s="19" t="s">
        <v>9</v>
      </c>
      <c r="E36" s="16"/>
      <c r="F36" s="17"/>
    </row>
    <row r="37" spans="1:6" ht="15" customHeight="1">
      <c r="A37" s="12" t="s">
        <v>72</v>
      </c>
      <c r="B37" s="18" t="s">
        <v>73</v>
      </c>
      <c r="C37" s="19">
        <v>2</v>
      </c>
      <c r="D37" s="19" t="s">
        <v>19</v>
      </c>
      <c r="E37" s="16"/>
      <c r="F37" s="17"/>
    </row>
    <row r="38" spans="1:6" ht="15" customHeight="1">
      <c r="A38" s="12" t="s">
        <v>74</v>
      </c>
      <c r="B38" s="18" t="s">
        <v>75</v>
      </c>
      <c r="C38" s="19">
        <v>3</v>
      </c>
      <c r="D38" s="19" t="s">
        <v>9</v>
      </c>
      <c r="E38" s="16"/>
      <c r="F38" s="17"/>
    </row>
    <row r="39" spans="1:6" ht="15" customHeight="1">
      <c r="A39" s="12" t="s">
        <v>76</v>
      </c>
      <c r="B39" s="18" t="s">
        <v>77</v>
      </c>
      <c r="C39" s="19">
        <v>2</v>
      </c>
      <c r="D39" s="19" t="s">
        <v>40</v>
      </c>
      <c r="E39" s="16"/>
      <c r="F39" s="17"/>
    </row>
    <row r="40" spans="1:6" ht="15" customHeight="1">
      <c r="A40" s="12" t="s">
        <v>78</v>
      </c>
      <c r="B40" s="18" t="s">
        <v>79</v>
      </c>
      <c r="C40" s="19">
        <v>1</v>
      </c>
      <c r="D40" s="19" t="s">
        <v>40</v>
      </c>
      <c r="E40" s="16"/>
      <c r="F40" s="17"/>
    </row>
    <row r="41" spans="1:6" ht="15" customHeight="1">
      <c r="A41" s="12" t="s">
        <v>80</v>
      </c>
      <c r="B41" s="45" t="s">
        <v>117</v>
      </c>
      <c r="C41" s="19">
        <v>2</v>
      </c>
      <c r="D41" s="19" t="s">
        <v>9</v>
      </c>
      <c r="E41" s="16"/>
      <c r="F41" s="17"/>
    </row>
    <row r="42" spans="1:6" ht="15" customHeight="1">
      <c r="A42" s="12" t="s">
        <v>82</v>
      </c>
      <c r="B42" s="18" t="s">
        <v>83</v>
      </c>
      <c r="C42" s="19">
        <v>1</v>
      </c>
      <c r="D42" s="19" t="s">
        <v>19</v>
      </c>
      <c r="E42" s="16"/>
      <c r="F42" s="17"/>
    </row>
    <row r="43" spans="1:6" ht="15" customHeight="1">
      <c r="A43" s="12" t="s">
        <v>84</v>
      </c>
      <c r="B43" s="18" t="s">
        <v>85</v>
      </c>
      <c r="C43" s="19">
        <v>2</v>
      </c>
      <c r="D43" s="19" t="s">
        <v>19</v>
      </c>
      <c r="E43" s="16"/>
      <c r="F43" s="17"/>
    </row>
    <row r="44" spans="1:6" ht="15" customHeight="1">
      <c r="A44" s="12" t="s">
        <v>86</v>
      </c>
      <c r="B44" s="18" t="s">
        <v>87</v>
      </c>
      <c r="C44" s="19">
        <v>3</v>
      </c>
      <c r="D44" s="19" t="s">
        <v>9</v>
      </c>
      <c r="E44" s="16"/>
      <c r="F44" s="17"/>
    </row>
    <row r="45" spans="1:6" ht="15" customHeight="1">
      <c r="A45" s="12" t="s">
        <v>88</v>
      </c>
      <c r="B45" s="18" t="s">
        <v>118</v>
      </c>
      <c r="C45" s="19">
        <v>2</v>
      </c>
      <c r="D45" s="19" t="s">
        <v>9</v>
      </c>
      <c r="E45" s="16"/>
      <c r="F45" s="17"/>
    </row>
    <row r="46" spans="1:6" ht="15" customHeight="1">
      <c r="A46" s="12" t="s">
        <v>90</v>
      </c>
      <c r="B46" s="18" t="s">
        <v>119</v>
      </c>
      <c r="C46" s="19">
        <v>2</v>
      </c>
      <c r="D46" s="19" t="s">
        <v>19</v>
      </c>
      <c r="E46" s="16"/>
      <c r="F46" s="17"/>
    </row>
    <row r="47" spans="1:6" ht="15" customHeight="1">
      <c r="A47" s="12" t="s">
        <v>92</v>
      </c>
      <c r="B47" s="18" t="s">
        <v>120</v>
      </c>
      <c r="C47" s="20">
        <v>2</v>
      </c>
      <c r="D47" s="19" t="s">
        <v>40</v>
      </c>
      <c r="E47" s="16"/>
      <c r="F47" s="17"/>
    </row>
    <row r="48" spans="1:6" ht="15" customHeight="1">
      <c r="A48" s="12" t="s">
        <v>94</v>
      </c>
      <c r="B48" s="18" t="s">
        <v>121</v>
      </c>
      <c r="C48" s="20">
        <v>4</v>
      </c>
      <c r="D48" s="19" t="s">
        <v>40</v>
      </c>
      <c r="E48" s="16"/>
      <c r="F48" s="17"/>
    </row>
    <row r="49" spans="1:6">
      <c r="A49" s="21">
        <v>9</v>
      </c>
      <c r="B49" s="24" t="s">
        <v>96</v>
      </c>
      <c r="C49" s="19"/>
      <c r="D49" s="19"/>
      <c r="E49" s="16"/>
      <c r="F49" s="17"/>
    </row>
    <row r="50" spans="1:6">
      <c r="A50" s="12" t="s">
        <v>97</v>
      </c>
      <c r="B50" s="29" t="s">
        <v>98</v>
      </c>
      <c r="C50" s="19">
        <v>2</v>
      </c>
      <c r="D50" s="19" t="s">
        <v>40</v>
      </c>
      <c r="E50" s="16"/>
      <c r="F50" s="17"/>
    </row>
    <row r="51" spans="1:6" ht="28.5">
      <c r="A51" s="12" t="s">
        <v>99</v>
      </c>
      <c r="B51" s="18" t="s">
        <v>100</v>
      </c>
      <c r="C51" s="20">
        <v>2</v>
      </c>
      <c r="D51" s="19" t="s">
        <v>19</v>
      </c>
      <c r="E51" s="16"/>
      <c r="F51" s="17"/>
    </row>
    <row r="52" spans="1:6">
      <c r="A52" s="46" t="s">
        <v>101</v>
      </c>
      <c r="B52" s="13" t="s">
        <v>102</v>
      </c>
      <c r="C52" s="43"/>
      <c r="D52" s="43" t="s">
        <v>59</v>
      </c>
      <c r="E52" s="16"/>
      <c r="F52" s="17"/>
    </row>
    <row r="53" spans="1:6" ht="17.25" customHeight="1">
      <c r="A53" s="47"/>
      <c r="B53" s="48"/>
      <c r="C53" s="49"/>
      <c r="D53" s="49"/>
      <c r="E53" s="50"/>
      <c r="F53" s="50"/>
    </row>
  </sheetData>
  <mergeCells count="1">
    <mergeCell ref="A1:F2"/>
  </mergeCells>
  <pageMargins left="0.23622047244094491" right="0.23622047244094491" top="0.35433070866141736" bottom="0.35433070866141736" header="0.31496062992125984" footer="0.31496062992125984"/>
  <pageSetup paperSize="8" scale="7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174E-AC7E-4FA6-8F0A-27322F5D19CB}">
  <sheetPr>
    <pageSetUpPr fitToPage="1"/>
  </sheetPr>
  <dimension ref="A1:I52"/>
  <sheetViews>
    <sheetView zoomScaleNormal="100" zoomScaleSheetLayoutView="80" workbookViewId="0">
      <selection activeCell="B15" sqref="B15"/>
    </sheetView>
  </sheetViews>
  <sheetFormatPr defaultColWidth="9.140625" defaultRowHeight="15"/>
  <cols>
    <col min="1" max="1" width="9.42578125" style="51" customWidth="1"/>
    <col min="2" max="2" width="79.7109375" style="52" customWidth="1"/>
    <col min="3" max="3" width="8.7109375" style="53" customWidth="1"/>
    <col min="4" max="4" width="12" style="53" bestFit="1" customWidth="1"/>
    <col min="5" max="5" width="19.7109375" style="51" customWidth="1"/>
    <col min="6" max="6" width="14.140625" style="51" bestFit="1" customWidth="1"/>
    <col min="7" max="7" width="13.42578125" style="1" customWidth="1"/>
    <col min="8" max="8" width="9.85546875" style="23" bestFit="1" customWidth="1"/>
    <col min="9" max="9" width="10.85546875" style="23" bestFit="1" customWidth="1"/>
    <col min="10" max="16384" width="9.140625" style="23"/>
  </cols>
  <sheetData>
    <row r="1" spans="1:6" ht="15.75" customHeight="1">
      <c r="A1" s="54" t="s">
        <v>125</v>
      </c>
      <c r="B1" s="60"/>
      <c r="C1" s="60"/>
      <c r="D1" s="60"/>
      <c r="E1" s="60"/>
      <c r="F1" s="61"/>
    </row>
    <row r="2" spans="1:6" ht="60.75" customHeight="1" thickBot="1">
      <c r="A2" s="62"/>
      <c r="B2" s="63"/>
      <c r="C2" s="63"/>
      <c r="D2" s="63"/>
      <c r="E2" s="63"/>
      <c r="F2" s="64"/>
    </row>
    <row r="3" spans="1:6" ht="25.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6" t="s">
        <v>5</v>
      </c>
    </row>
    <row r="4" spans="1:6">
      <c r="A4" s="7">
        <v>1</v>
      </c>
      <c r="B4" s="8" t="s">
        <v>6</v>
      </c>
      <c r="C4" s="9"/>
      <c r="D4" s="9"/>
      <c r="E4" s="10"/>
      <c r="F4" s="11"/>
    </row>
    <row r="5" spans="1:6">
      <c r="A5" s="12" t="s">
        <v>7</v>
      </c>
      <c r="B5" s="13" t="s">
        <v>103</v>
      </c>
      <c r="C5" s="14">
        <v>3</v>
      </c>
      <c r="D5" s="15" t="s">
        <v>9</v>
      </c>
      <c r="E5" s="16"/>
      <c r="F5" s="17"/>
    </row>
    <row r="6" spans="1:6">
      <c r="A6" s="12" t="s">
        <v>10</v>
      </c>
      <c r="B6" s="13" t="s">
        <v>11</v>
      </c>
      <c r="C6" s="14">
        <f>4.69</f>
        <v>4.6900000000000004</v>
      </c>
      <c r="D6" s="15" t="s">
        <v>12</v>
      </c>
      <c r="E6" s="16"/>
      <c r="F6" s="17"/>
    </row>
    <row r="7" spans="1:6">
      <c r="A7" s="12" t="s">
        <v>13</v>
      </c>
      <c r="B7" s="13" t="s">
        <v>14</v>
      </c>
      <c r="C7" s="14">
        <f>4.69</f>
        <v>4.6900000000000004</v>
      </c>
      <c r="D7" s="15" t="s">
        <v>12</v>
      </c>
      <c r="E7" s="16"/>
      <c r="F7" s="17"/>
    </row>
    <row r="8" spans="1:6">
      <c r="A8" s="12" t="s">
        <v>15</v>
      </c>
      <c r="B8" s="13" t="s">
        <v>16</v>
      </c>
      <c r="C8" s="14">
        <f>2.6*(1.55*2+1.3*2+2.4*2+2.33*2+1.78*2+1.02*2+0.8*2)</f>
        <v>58.136000000000003</v>
      </c>
      <c r="D8" s="15" t="s">
        <v>12</v>
      </c>
      <c r="E8" s="16"/>
      <c r="F8" s="17"/>
    </row>
    <row r="9" spans="1:6">
      <c r="A9" s="12" t="s">
        <v>17</v>
      </c>
      <c r="B9" s="13" t="s">
        <v>18</v>
      </c>
      <c r="C9" s="14">
        <v>2</v>
      </c>
      <c r="D9" s="15" t="s">
        <v>19</v>
      </c>
      <c r="E9" s="16"/>
      <c r="F9" s="17"/>
    </row>
    <row r="10" spans="1:6">
      <c r="A10" s="12" t="s">
        <v>20</v>
      </c>
      <c r="B10" s="18" t="s">
        <v>21</v>
      </c>
      <c r="C10" s="19">
        <v>1</v>
      </c>
      <c r="D10" s="19" t="s">
        <v>9</v>
      </c>
      <c r="E10" s="16"/>
      <c r="F10" s="17"/>
    </row>
    <row r="11" spans="1:6">
      <c r="A11" s="12" t="s">
        <v>22</v>
      </c>
      <c r="B11" s="18" t="s">
        <v>23</v>
      </c>
      <c r="C11" s="19">
        <v>1</v>
      </c>
      <c r="D11" s="19" t="s">
        <v>19</v>
      </c>
      <c r="E11" s="16"/>
      <c r="F11" s="17"/>
    </row>
    <row r="12" spans="1:6">
      <c r="A12" s="12" t="s">
        <v>24</v>
      </c>
      <c r="B12" s="18" t="s">
        <v>25</v>
      </c>
      <c r="C12" s="19">
        <v>1</v>
      </c>
      <c r="D12" s="19" t="s">
        <v>9</v>
      </c>
      <c r="E12" s="16"/>
      <c r="F12" s="17"/>
    </row>
    <row r="13" spans="1:6">
      <c r="A13" s="12" t="s">
        <v>26</v>
      </c>
      <c r="B13" s="18" t="s">
        <v>104</v>
      </c>
      <c r="C13" s="19">
        <v>1</v>
      </c>
      <c r="D13" s="19" t="s">
        <v>9</v>
      </c>
      <c r="E13" s="16"/>
      <c r="F13" s="17"/>
    </row>
    <row r="14" spans="1:6">
      <c r="A14" s="12" t="s">
        <v>28</v>
      </c>
      <c r="B14" s="18" t="s">
        <v>105</v>
      </c>
      <c r="C14" s="20">
        <v>1</v>
      </c>
      <c r="D14" s="19" t="s">
        <v>9</v>
      </c>
      <c r="E14" s="16"/>
      <c r="F14" s="17"/>
    </row>
    <row r="15" spans="1:6">
      <c r="A15" s="21">
        <v>2</v>
      </c>
      <c r="B15" s="24" t="s">
        <v>30</v>
      </c>
      <c r="C15" s="19"/>
      <c r="D15" s="19"/>
      <c r="E15" s="16"/>
      <c r="F15" s="17"/>
    </row>
    <row r="16" spans="1:6">
      <c r="A16" s="22" t="s">
        <v>31</v>
      </c>
      <c r="B16" s="29" t="s">
        <v>32</v>
      </c>
      <c r="C16" s="14">
        <f>58.14</f>
        <v>58.14</v>
      </c>
      <c r="D16" s="19" t="s">
        <v>12</v>
      </c>
      <c r="E16" s="16"/>
      <c r="F16" s="17"/>
    </row>
    <row r="17" spans="1:9">
      <c r="A17" s="21">
        <v>3</v>
      </c>
      <c r="B17" s="24" t="s">
        <v>35</v>
      </c>
      <c r="C17" s="25"/>
      <c r="D17" s="25"/>
      <c r="E17" s="26"/>
      <c r="F17" s="27"/>
    </row>
    <row r="18" spans="1:9" ht="15" customHeight="1">
      <c r="A18" s="28" t="s">
        <v>36</v>
      </c>
      <c r="B18" s="13" t="s">
        <v>37</v>
      </c>
      <c r="C18" s="14">
        <f>4.69</f>
        <v>4.6900000000000004</v>
      </c>
      <c r="D18" s="19" t="s">
        <v>12</v>
      </c>
      <c r="E18" s="16"/>
      <c r="F18" s="17"/>
    </row>
    <row r="19" spans="1:9" ht="15" customHeight="1">
      <c r="A19" s="28" t="s">
        <v>38</v>
      </c>
      <c r="B19" s="13" t="s">
        <v>39</v>
      </c>
      <c r="C19" s="19">
        <v>1</v>
      </c>
      <c r="D19" s="19" t="s">
        <v>40</v>
      </c>
      <c r="E19" s="16"/>
      <c r="F19" s="17"/>
    </row>
    <row r="20" spans="1:9">
      <c r="A20" s="21">
        <v>4</v>
      </c>
      <c r="B20" s="24" t="s">
        <v>41</v>
      </c>
      <c r="C20" s="19"/>
      <c r="D20" s="19"/>
      <c r="E20" s="16"/>
      <c r="F20" s="17"/>
    </row>
    <row r="21" spans="1:9">
      <c r="A21" s="28" t="s">
        <v>42</v>
      </c>
      <c r="B21" s="29" t="s">
        <v>43</v>
      </c>
      <c r="C21" s="14">
        <f>4.69</f>
        <v>4.6900000000000004</v>
      </c>
      <c r="D21" s="19" t="s">
        <v>12</v>
      </c>
      <c r="E21" s="16"/>
      <c r="F21" s="17"/>
    </row>
    <row r="22" spans="1:9" s="32" customFormat="1">
      <c r="A22" s="28" t="s">
        <v>44</v>
      </c>
      <c r="B22" s="13" t="s">
        <v>45</v>
      </c>
      <c r="C22" s="14">
        <f>4.69</f>
        <v>4.6900000000000004</v>
      </c>
      <c r="D22" s="20" t="s">
        <v>12</v>
      </c>
      <c r="E22" s="16"/>
      <c r="F22" s="17"/>
      <c r="G22" s="30"/>
      <c r="H22" s="31"/>
    </row>
    <row r="23" spans="1:9" s="32" customFormat="1">
      <c r="A23" s="28" t="s">
        <v>46</v>
      </c>
      <c r="B23" s="13" t="s">
        <v>47</v>
      </c>
      <c r="C23" s="14">
        <f>4.69</f>
        <v>4.6900000000000004</v>
      </c>
      <c r="D23" s="20" t="s">
        <v>12</v>
      </c>
      <c r="E23" s="16"/>
      <c r="F23" s="17"/>
      <c r="G23" s="30"/>
      <c r="H23" s="31"/>
    </row>
    <row r="24" spans="1:9">
      <c r="A24" s="21">
        <v>5</v>
      </c>
      <c r="B24" s="24" t="s">
        <v>48</v>
      </c>
      <c r="C24" s="19"/>
      <c r="D24" s="19"/>
      <c r="E24" s="16"/>
      <c r="F24" s="17"/>
    </row>
    <row r="25" spans="1:9" s="32" customFormat="1">
      <c r="A25" s="22" t="s">
        <v>49</v>
      </c>
      <c r="B25" s="33" t="s">
        <v>50</v>
      </c>
      <c r="C25" s="20">
        <v>1</v>
      </c>
      <c r="D25" s="20" t="s">
        <v>40</v>
      </c>
      <c r="E25" s="16"/>
      <c r="F25" s="17"/>
      <c r="G25" s="30"/>
    </row>
    <row r="26" spans="1:9" s="32" customFormat="1">
      <c r="A26" s="22" t="s">
        <v>51</v>
      </c>
      <c r="B26" s="33" t="s">
        <v>52</v>
      </c>
      <c r="C26" s="20">
        <v>1</v>
      </c>
      <c r="D26" s="20" t="s">
        <v>40</v>
      </c>
      <c r="E26" s="16"/>
      <c r="F26" s="17"/>
      <c r="G26" s="30"/>
    </row>
    <row r="27" spans="1:9" s="32" customFormat="1">
      <c r="A27" s="22" t="s">
        <v>55</v>
      </c>
      <c r="B27" s="33" t="s">
        <v>56</v>
      </c>
      <c r="C27" s="20">
        <v>1</v>
      </c>
      <c r="D27" s="20" t="s">
        <v>40</v>
      </c>
      <c r="E27" s="16"/>
      <c r="F27" s="17"/>
      <c r="G27" s="30"/>
    </row>
    <row r="28" spans="1:9">
      <c r="A28" s="22" t="s">
        <v>57</v>
      </c>
      <c r="B28" s="33" t="s">
        <v>58</v>
      </c>
      <c r="C28" s="20">
        <v>1</v>
      </c>
      <c r="D28" s="20" t="s">
        <v>59</v>
      </c>
      <c r="E28" s="16"/>
      <c r="F28" s="17"/>
      <c r="H28" s="34"/>
      <c r="I28" s="34"/>
    </row>
    <row r="29" spans="1:9" hidden="1">
      <c r="A29" s="35" t="s">
        <v>60</v>
      </c>
      <c r="B29" s="36" t="s">
        <v>61</v>
      </c>
      <c r="C29" s="37"/>
      <c r="D29" s="37"/>
      <c r="E29" s="38"/>
      <c r="F29" s="39"/>
    </row>
    <row r="30" spans="1:9">
      <c r="A30" s="40">
        <v>6</v>
      </c>
      <c r="B30" s="41" t="s">
        <v>62</v>
      </c>
      <c r="C30" s="42"/>
      <c r="D30" s="42"/>
      <c r="E30" s="26"/>
      <c r="F30" s="27"/>
    </row>
    <row r="31" spans="1:9">
      <c r="A31" s="12" t="s">
        <v>63</v>
      </c>
      <c r="B31" s="18" t="s">
        <v>64</v>
      </c>
      <c r="C31" s="43">
        <v>4</v>
      </c>
      <c r="D31" s="43" t="s">
        <v>9</v>
      </c>
      <c r="E31" s="16"/>
      <c r="F31" s="17"/>
    </row>
    <row r="32" spans="1:9" ht="28.5">
      <c r="A32" s="12" t="s">
        <v>65</v>
      </c>
      <c r="B32" s="18" t="s">
        <v>66</v>
      </c>
      <c r="C32" s="43">
        <v>4</v>
      </c>
      <c r="D32" s="43" t="s">
        <v>19</v>
      </c>
      <c r="E32" s="16"/>
      <c r="F32" s="17"/>
    </row>
    <row r="33" spans="1:6">
      <c r="A33" s="40">
        <v>7</v>
      </c>
      <c r="B33" s="41" t="s">
        <v>61</v>
      </c>
      <c r="C33" s="15"/>
      <c r="D33" s="15"/>
      <c r="E33" s="16"/>
      <c r="F33" s="17"/>
    </row>
    <row r="34" spans="1:6">
      <c r="A34" s="12" t="s">
        <v>67</v>
      </c>
      <c r="B34" s="18" t="s">
        <v>107</v>
      </c>
      <c r="C34" s="43">
        <v>1</v>
      </c>
      <c r="D34" s="43" t="s">
        <v>19</v>
      </c>
      <c r="E34" s="16"/>
      <c r="F34" s="17"/>
    </row>
    <row r="35" spans="1:6">
      <c r="A35" s="21">
        <v>8</v>
      </c>
      <c r="B35" s="24" t="s">
        <v>69</v>
      </c>
      <c r="C35" s="19"/>
      <c r="D35" s="19"/>
      <c r="E35" s="19"/>
      <c r="F35" s="44"/>
    </row>
    <row r="36" spans="1:6" ht="15" customHeight="1">
      <c r="A36" s="12" t="s">
        <v>70</v>
      </c>
      <c r="B36" s="18" t="s">
        <v>71</v>
      </c>
      <c r="C36" s="19">
        <v>1</v>
      </c>
      <c r="D36" s="19" t="s">
        <v>9</v>
      </c>
      <c r="E36" s="16"/>
      <c r="F36" s="17"/>
    </row>
    <row r="37" spans="1:6" ht="15" customHeight="1">
      <c r="A37" s="12" t="s">
        <v>72</v>
      </c>
      <c r="B37" s="18" t="s">
        <v>73</v>
      </c>
      <c r="C37" s="19">
        <v>1</v>
      </c>
      <c r="D37" s="19" t="s">
        <v>19</v>
      </c>
      <c r="E37" s="16"/>
      <c r="F37" s="17"/>
    </row>
    <row r="38" spans="1:6" ht="15" customHeight="1">
      <c r="A38" s="12" t="s">
        <v>74</v>
      </c>
      <c r="B38" s="18" t="s">
        <v>75</v>
      </c>
      <c r="C38" s="19">
        <v>1</v>
      </c>
      <c r="D38" s="19" t="s">
        <v>9</v>
      </c>
      <c r="E38" s="16"/>
      <c r="F38" s="17"/>
    </row>
    <row r="39" spans="1:6" ht="15" customHeight="1">
      <c r="A39" s="12" t="s">
        <v>76</v>
      </c>
      <c r="B39" s="18" t="s">
        <v>77</v>
      </c>
      <c r="C39" s="19">
        <v>1</v>
      </c>
      <c r="D39" s="19" t="s">
        <v>40</v>
      </c>
      <c r="E39" s="16"/>
      <c r="F39" s="17"/>
    </row>
    <row r="40" spans="1:6" ht="15" customHeight="1">
      <c r="A40" s="12" t="s">
        <v>78</v>
      </c>
      <c r="B40" s="18" t="s">
        <v>79</v>
      </c>
      <c r="C40" s="19">
        <v>1</v>
      </c>
      <c r="D40" s="19" t="s">
        <v>40</v>
      </c>
      <c r="E40" s="16"/>
      <c r="F40" s="17"/>
    </row>
    <row r="41" spans="1:6" ht="15" customHeight="1">
      <c r="A41" s="12" t="s">
        <v>80</v>
      </c>
      <c r="B41" s="45" t="s">
        <v>81</v>
      </c>
      <c r="C41" s="19">
        <v>1</v>
      </c>
      <c r="D41" s="19" t="s">
        <v>9</v>
      </c>
      <c r="E41" s="16"/>
      <c r="F41" s="17"/>
    </row>
    <row r="42" spans="1:6" ht="15" customHeight="1">
      <c r="A42" s="12" t="s">
        <v>82</v>
      </c>
      <c r="B42" s="18" t="s">
        <v>83</v>
      </c>
      <c r="C42" s="19">
        <v>1</v>
      </c>
      <c r="D42" s="19" t="s">
        <v>19</v>
      </c>
      <c r="E42" s="16"/>
      <c r="F42" s="17"/>
    </row>
    <row r="43" spans="1:6" ht="15" customHeight="1">
      <c r="A43" s="12" t="s">
        <v>84</v>
      </c>
      <c r="B43" s="18" t="s">
        <v>85</v>
      </c>
      <c r="C43" s="19">
        <v>1</v>
      </c>
      <c r="D43" s="19" t="s">
        <v>19</v>
      </c>
      <c r="E43" s="16"/>
      <c r="F43" s="17"/>
    </row>
    <row r="44" spans="1:6" ht="15" customHeight="1">
      <c r="A44" s="12" t="s">
        <v>86</v>
      </c>
      <c r="B44" s="18" t="s">
        <v>87</v>
      </c>
      <c r="C44" s="19">
        <v>1</v>
      </c>
      <c r="D44" s="19" t="s">
        <v>9</v>
      </c>
      <c r="E44" s="16"/>
      <c r="F44" s="17"/>
    </row>
    <row r="45" spans="1:6" ht="15" customHeight="1">
      <c r="A45" s="12" t="s">
        <v>88</v>
      </c>
      <c r="B45" s="18" t="s">
        <v>89</v>
      </c>
      <c r="C45" s="19">
        <v>1</v>
      </c>
      <c r="D45" s="19" t="s">
        <v>9</v>
      </c>
      <c r="E45" s="16"/>
      <c r="F45" s="17"/>
    </row>
    <row r="46" spans="1:6" ht="15" customHeight="1">
      <c r="A46" s="12" t="s">
        <v>90</v>
      </c>
      <c r="B46" s="18" t="s">
        <v>108</v>
      </c>
      <c r="C46" s="19">
        <v>1</v>
      </c>
      <c r="D46" s="19" t="s">
        <v>9</v>
      </c>
      <c r="E46" s="16"/>
      <c r="F46" s="17"/>
    </row>
    <row r="47" spans="1:6" ht="15" customHeight="1">
      <c r="A47" s="12" t="s">
        <v>92</v>
      </c>
      <c r="B47" s="18" t="s">
        <v>95</v>
      </c>
      <c r="C47" s="20">
        <v>1</v>
      </c>
      <c r="D47" s="19" t="s">
        <v>40</v>
      </c>
      <c r="E47" s="16"/>
      <c r="F47" s="17"/>
    </row>
    <row r="48" spans="1:6">
      <c r="A48" s="21">
        <v>9</v>
      </c>
      <c r="B48" s="24" t="s">
        <v>96</v>
      </c>
      <c r="C48" s="19"/>
      <c r="D48" s="19"/>
      <c r="E48" s="16"/>
      <c r="F48" s="17"/>
    </row>
    <row r="49" spans="1:6">
      <c r="A49" s="12" t="s">
        <v>97</v>
      </c>
      <c r="B49" s="29" t="s">
        <v>98</v>
      </c>
      <c r="C49" s="19">
        <v>1</v>
      </c>
      <c r="D49" s="19" t="s">
        <v>40</v>
      </c>
      <c r="E49" s="16"/>
      <c r="F49" s="17"/>
    </row>
    <row r="50" spans="1:6" ht="28.5">
      <c r="A50" s="12" t="s">
        <v>99</v>
      </c>
      <c r="B50" s="18" t="s">
        <v>100</v>
      </c>
      <c r="C50" s="20">
        <v>1</v>
      </c>
      <c r="D50" s="19" t="s">
        <v>19</v>
      </c>
      <c r="E50" s="16"/>
      <c r="F50" s="17"/>
    </row>
    <row r="51" spans="1:6">
      <c r="A51" s="46" t="s">
        <v>101</v>
      </c>
      <c r="B51" s="13" t="s">
        <v>102</v>
      </c>
      <c r="C51" s="43"/>
      <c r="D51" s="43" t="s">
        <v>59</v>
      </c>
      <c r="E51" s="16"/>
      <c r="F51" s="17"/>
    </row>
    <row r="52" spans="1:6" ht="17.25" customHeight="1">
      <c r="A52" s="47"/>
      <c r="B52" s="48"/>
      <c r="C52" s="49"/>
      <c r="D52" s="49"/>
      <c r="E52" s="50"/>
      <c r="F52" s="50"/>
    </row>
  </sheetData>
  <mergeCells count="1">
    <mergeCell ref="A1:F2"/>
  </mergeCells>
  <pageMargins left="0.23622047244094491" right="0.23622047244094491" top="0.35433070866141736" bottom="0.35433070866141736" header="0.31496062992125984" footer="0.31496062992125984"/>
  <pageSetup paperSize="8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1)pom. 76, 77 (parter CSL)</vt:lpstr>
      <vt:lpstr>2)pom. 138 (parter TC)</vt:lpstr>
      <vt:lpstr>3)pom. 141,142 (parter TC)</vt:lpstr>
      <vt:lpstr>4)pom.156.2.1,156.2.2 (parterTC</vt:lpstr>
      <vt:lpstr>5)pom.158.1 (parter TC)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Głąbowska</dc:creator>
  <cp:lastModifiedBy>Hanna Głąbowska</cp:lastModifiedBy>
  <dcterms:created xsi:type="dcterms:W3CDTF">2015-06-05T18:19:34Z</dcterms:created>
  <dcterms:modified xsi:type="dcterms:W3CDTF">2021-08-17T09:35:48Z</dcterms:modified>
</cp:coreProperties>
</file>