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S:\Pion Korporacyjny\Zarządzanie Infrastrukturą\20201014_dokumentacja chłodnie TC\Dokumentacja chłodnie\Przedmiary i kosztorysy\"/>
    </mc:Choice>
  </mc:AlternateContent>
  <xr:revisionPtr revIDLastSave="0" documentId="13_ncr:1_{75B5490A-728F-4CD9-8860-34A033907C2F}" xr6:coauthVersionLast="47" xr6:coauthVersionMax="47" xr10:uidLastSave="{00000000-0000-0000-0000-000000000000}"/>
  <bookViews>
    <workbookView xWindow="-109" yWindow="-109" windowWidth="26301" windowHeight="14427" xr2:uid="{00000000-000D-0000-FFFF-FFFF00000000}"/>
  </bookViews>
  <sheets>
    <sheet name="KOSZTORYS" sheetId="1" r:id="rId1"/>
  </sheets>
  <definedNames>
    <definedName name="_xlnm.Print_Area" localSheetId="0">KOSZTORYS!$A$1:$I$71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5" i="1" s="1"/>
  <c r="G63" i="1"/>
  <c r="G62" i="1"/>
  <c r="G61" i="1"/>
  <c r="G60" i="1"/>
  <c r="G57" i="1"/>
  <c r="G56" i="1" s="1"/>
  <c r="G54" i="1"/>
  <c r="G53" i="1"/>
  <c r="G52" i="1"/>
  <c r="G51" i="1"/>
  <c r="G50" i="1"/>
  <c r="G49" i="1"/>
  <c r="G46" i="1"/>
  <c r="G45" i="1"/>
  <c r="G44" i="1"/>
  <c r="G43" i="1"/>
  <c r="G40" i="1"/>
  <c r="G39" i="1"/>
  <c r="G38" i="1"/>
  <c r="G37" i="1"/>
  <c r="G34" i="1"/>
  <c r="G33" i="1"/>
  <c r="G32" i="1"/>
  <c r="G31" i="1"/>
  <c r="G30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0" i="1"/>
  <c r="G11" i="1"/>
  <c r="G9" i="1"/>
  <c r="G59" i="1" l="1"/>
  <c r="G8" i="1"/>
  <c r="G48" i="1"/>
  <c r="G36" i="1"/>
  <c r="G29" i="1"/>
  <c r="G42" i="1"/>
  <c r="G13" i="1"/>
  <c r="G68" i="1" l="1"/>
  <c r="G69" i="1" s="1"/>
  <c r="G70" i="1" s="1"/>
</calcChain>
</file>

<file path=xl/sharedStrings.xml><?xml version="1.0" encoding="utf-8"?>
<sst xmlns="http://schemas.openxmlformats.org/spreadsheetml/2006/main" count="199" uniqueCount="153">
  <si>
    <t>Lp.</t>
  </si>
  <si>
    <t>Podstawa</t>
  </si>
  <si>
    <t>Opis</t>
  </si>
  <si>
    <t>Jedn.obm.</t>
  </si>
  <si>
    <t>Ilość</t>
  </si>
  <si>
    <t>Cena jedn.</t>
  </si>
  <si>
    <t>Wartość</t>
  </si>
  <si>
    <t>1</t>
  </si>
  <si>
    <t>ROBOTY PRZYGOTOWAWCZE</t>
  </si>
  <si>
    <t>1 d.1</t>
  </si>
  <si>
    <t>KNR 2-25 0319-01 analogia</t>
  </si>
  <si>
    <t>Ogrodzenia typu 'Metro' - budowa</t>
  </si>
  <si>
    <t>m2</t>
  </si>
  <si>
    <t>2 d.1</t>
  </si>
  <si>
    <t>KNR 2-25 0319-02</t>
  </si>
  <si>
    <t>Ogrodzenia typu 'Metro' - rozebranie</t>
  </si>
  <si>
    <t>3 d.1</t>
  </si>
  <si>
    <t>KNR 4-01 0201-04</t>
  </si>
  <si>
    <t>Deskowanie konstrukcji betonowej lub żelbetowej słupów prostokątnych-przyjeto ochronę słupów w postaci deskowania po obwodzie na wys 4,1 m</t>
  </si>
  <si>
    <t>2</t>
  </si>
  <si>
    <t>ROBOTY ROZBIÓRKOWE</t>
  </si>
  <si>
    <t>4 d.2</t>
  </si>
  <si>
    <t>KNR 4-01 0354-04</t>
  </si>
  <si>
    <t>Wykucie z muru ościeżnic drewnianych o powierzchni do 2 m2</t>
  </si>
  <si>
    <t>szt.</t>
  </si>
  <si>
    <t>5 d.2</t>
  </si>
  <si>
    <t>KNR 4-01 0354-05</t>
  </si>
  <si>
    <t>Wykucie z muru ościeżnic drewnianych o powierzchni ponad 2 m2</t>
  </si>
  <si>
    <t>6 d.2</t>
  </si>
  <si>
    <t>KNR 4-01 0354-07</t>
  </si>
  <si>
    <t>Wykucie z muru ościeżnic stalowych lub krat okiennych o powierzchni do 2 m2</t>
  </si>
  <si>
    <t>7 d.2</t>
  </si>
  <si>
    <t>KNR 4-01 0354-08</t>
  </si>
  <si>
    <t>Wykucie z muru ościeżnic stalowych lub krat okiennych o powierzchni ponad 2 m2</t>
  </si>
  <si>
    <t>8 d.2</t>
  </si>
  <si>
    <t>KNR 4-01 0212-03</t>
  </si>
  <si>
    <t>Rozbiórka elementów konstrukcji betonowych zbrojonych- strop gr 20 cm</t>
  </si>
  <si>
    <t>m3</t>
  </si>
  <si>
    <t>9 d.2</t>
  </si>
  <si>
    <t>KNR 4-01 0349-01</t>
  </si>
  <si>
    <t>Rozebranie ścian, filarów i kolumn z cegieł na zaprawie wapiennej- gr 27 cm</t>
  </si>
  <si>
    <t>10 d.2</t>
  </si>
  <si>
    <t>Rozebranie ścian, filarów i kolumn z cegieł na zaprawie wapiennej-gr. 20 cm</t>
  </si>
  <si>
    <t>11 d.2</t>
  </si>
  <si>
    <t>KNR 4-01 0348-06</t>
  </si>
  <si>
    <t>Rozebranie ścianki grubości do 15 cm z bloczków lub płyt z betonu komórkowego na zaprawie cementowo-wapiennej</t>
  </si>
  <si>
    <t>12 d.2</t>
  </si>
  <si>
    <t>KNNR-W 3 0515-05 analogia</t>
  </si>
  <si>
    <t>Rozebranie stropów drewnianych - podsufitka z desek nieotynkowanych- sufit podwieszany</t>
  </si>
  <si>
    <t>13 d.2</t>
  </si>
  <si>
    <t>KNR 19-01 0116-04</t>
  </si>
  <si>
    <t>Usunięcie z budynku gruzu i ziemi z parteru</t>
  </si>
  <si>
    <t>14 d.2</t>
  </si>
  <si>
    <t xml:space="preserve">KNR 4-01 0108-19 0108-20 </t>
  </si>
  <si>
    <t>Wywiezienie samochodami samowyładowczymi gruzu z rozbieranych konstrukcji żwirobetonowych i żelbetowych na odległość 15 km</t>
  </si>
  <si>
    <t>15 d.2</t>
  </si>
  <si>
    <t xml:space="preserve">KNR 4-01 0108-17 0108-20 </t>
  </si>
  <si>
    <t>Wywiezienie samochodami samowyładowczymi gruzu z rozbieranych konstrukcji ceglanych na odległość 15 km</t>
  </si>
  <si>
    <t>16 d.2</t>
  </si>
  <si>
    <t xml:space="preserve">KNR 4-04 1107-03 1107-04 </t>
  </si>
  <si>
    <t>Transport złomu samochodem skrzyniowym z załadunkiem i wyładunkiem mechanicznym na odległość 15 km</t>
  </si>
  <si>
    <t>t</t>
  </si>
  <si>
    <t>17 d.2</t>
  </si>
  <si>
    <t>koszty wysypiska kalk. własna</t>
  </si>
  <si>
    <t>koszty wysypiska-gruz</t>
  </si>
  <si>
    <t>3</t>
  </si>
  <si>
    <t>KONSTRUKCJA I OBUDOWA CHŁODNI</t>
  </si>
  <si>
    <t>18 d.3</t>
  </si>
  <si>
    <t>KNR 2-05 0208-04</t>
  </si>
  <si>
    <t>Konstrukcje podparć, zawieszeń i osłon o masie elementu do 50 kg- SŁUPY SŁ1 iSŁ2</t>
  </si>
  <si>
    <t>19 d.3</t>
  </si>
  <si>
    <t>Konstrukcje podparć, zawieszeń i osłon o masie elementu do 50 kg- PODWALINY P1-P7</t>
  </si>
  <si>
    <t>20 d.3</t>
  </si>
  <si>
    <t>Konstrukcje podparć, zawieszeń i osłon o masie elementu do 50 kg-RYGLE</t>
  </si>
  <si>
    <t>21 d.3</t>
  </si>
  <si>
    <t>Konstrukcje podparć, zawieszeń i osłon o masie elementu do 50 kg-PŁATWIE</t>
  </si>
  <si>
    <t>22 d.3</t>
  </si>
  <si>
    <t>Konstrukcje podparć, zawieszeń i osłon o masie elementu do 50 kg-RYGLE SCIENNE</t>
  </si>
  <si>
    <t>4</t>
  </si>
  <si>
    <t>OBUDOWA ŚCIAN I STROPU  CHŁDNI PŁYTAMI WARSTWOWYMI</t>
  </si>
  <si>
    <t>23 d.4</t>
  </si>
  <si>
    <t>KNR 2-05 1002-01</t>
  </si>
  <si>
    <t>Lekka obudowa ścian osłonowych z płyt montowaną metodą tradycyjną - Płyta warstwowa z rdzeniem z wełny mineralnej gr. 14cm</t>
  </si>
  <si>
    <t>24 d.4</t>
  </si>
  <si>
    <t>KNR 2-05 1004-01</t>
  </si>
  <si>
    <t>Lekka obudowa dachu płaskiego o nachyleniu do 10% z płyt montowaną metodą tradycyjną - Płyta warstwowa z rdzeniem z wełny mineralnej gr. 14cm</t>
  </si>
  <si>
    <t>25 d.4</t>
  </si>
  <si>
    <t>KNR 2-05 1003-05</t>
  </si>
  <si>
    <t>Lekka obudowa ścian i dachów montowaną metodą tradycyjną - uszczelnienie styków uszczelką</t>
  </si>
  <si>
    <t>m</t>
  </si>
  <si>
    <t>26 d.4</t>
  </si>
  <si>
    <t>KNR 2-05 1003-03</t>
  </si>
  <si>
    <t>Lekka obudowa ścian i dachów montowaną metodą tradycyjną - montaż obróbek blacharskich do płyt warstwowych PW8/B</t>
  </si>
  <si>
    <t>kg</t>
  </si>
  <si>
    <t>5</t>
  </si>
  <si>
    <t>POSADZKI</t>
  </si>
  <si>
    <t>27 d.5</t>
  </si>
  <si>
    <t>KNR AT-17 0109-01 analogia</t>
  </si>
  <si>
    <t>Frezowanie -szlifowanie- powierzchni betonowych</t>
  </si>
  <si>
    <t>28 d.5</t>
  </si>
  <si>
    <t>KNR 2-02 1116-07</t>
  </si>
  <si>
    <t>Posadzki typu Plastidur - epoksydowe warstwy gruntujące przy posadzkach</t>
  </si>
  <si>
    <t>29 d.5</t>
  </si>
  <si>
    <t>KNR 2-02 1116-02 +kalk. własna</t>
  </si>
  <si>
    <t>Wykończenie posadzek w chłodniach  żywica epoksydowa, dla intensywnego ruchu wózków widłowych, posiadającej wysoką odporność chemiczną np. Noxan ProFloor Plus Cold Cure lub Noxan DoPox 30-62</t>
  </si>
  <si>
    <t>6</t>
  </si>
  <si>
    <t>ODBOJNICE</t>
  </si>
  <si>
    <t>KNNR 6 0703-02</t>
  </si>
  <si>
    <t>Bariery ochronne stalowe - Ob1 OLP001 h=1000mm a=600mm 5 szt</t>
  </si>
  <si>
    <t>szt</t>
  </si>
  <si>
    <t>31 d.6</t>
  </si>
  <si>
    <t>Bariery ochronne stalowe jednostronne - Ob2 OLP001 h=1000mm a=800mm 1 szt.</t>
  </si>
  <si>
    <t>32 d.6</t>
  </si>
  <si>
    <t>Bariery ochronne stalowe jednostronne - Ob3 OLP001 h=1000mm a=1000mm 3 szt.</t>
  </si>
  <si>
    <t>33 d.6</t>
  </si>
  <si>
    <t>Bariery ochronne stalowe jednostronne  - Ob4 OLP001 h=1000mm a=1200mm 3 szt.</t>
  </si>
  <si>
    <t>34 d.6</t>
  </si>
  <si>
    <t>Bariery ochronne stalowe jednostronne  - Ob5 OLP001 h=1000mm a=1500mm 5 szt.</t>
  </si>
  <si>
    <t>35 d.6</t>
  </si>
  <si>
    <t>Bariery ochronne stalowe jednostronne  - Ob6 OLP001 h=1000mm a=2000mm 52 szt.</t>
  </si>
  <si>
    <t>7</t>
  </si>
  <si>
    <t>STOLARKA DRZWIOWA</t>
  </si>
  <si>
    <t>KNR 2-02 1203-05</t>
  </si>
  <si>
    <t>Drzwi stalowe przesuwne pełne</t>
  </si>
  <si>
    <t>8</t>
  </si>
  <si>
    <t>KNR-W 7-12 0304-02</t>
  </si>
  <si>
    <t>Odtłuszczanie powierzchni pionowych, skośnych i cylindrycznych konstrukcji betonowych-SŁUPY ŻELBETOWE</t>
  </si>
  <si>
    <t>38 d.8</t>
  </si>
  <si>
    <t xml:space="preserve">KNR-W 7-12 0403-05 z.sz.5. </t>
  </si>
  <si>
    <t>Malowanie farbą epoksydową powierzchni pionowych, skośnych i cylindrycznych konstrukcji betonowych - wnętrze zbiorników zamkniętych</t>
  </si>
  <si>
    <t>39 d.8</t>
  </si>
  <si>
    <t>9</t>
  </si>
  <si>
    <t>INNE</t>
  </si>
  <si>
    <t xml:space="preserve"> kalk. własna</t>
  </si>
  <si>
    <t>Uporządkowanie terenu z gruzu i innych pozostałości po przeprowadzonych pracach</t>
  </si>
  <si>
    <t>kpl.</t>
  </si>
  <si>
    <t>KOSZTORYS</t>
  </si>
  <si>
    <t>Inwestycja;</t>
  </si>
  <si>
    <t>Łódź, dn. 16-07-2021r.</t>
  </si>
  <si>
    <t>KNR 4-01 0805-02 analogia</t>
  </si>
  <si>
    <t>Uzupełnienie posadzki o powierzchni do 5.0 m2 w jednym miejscu wielobarwnej-  w miejscach po rozebranych ścianach</t>
  </si>
  <si>
    <t>30 d.5</t>
  </si>
  <si>
    <t>36 d.6</t>
  </si>
  <si>
    <t>37 d.7</t>
  </si>
  <si>
    <t>KNR 4-01 0711-10</t>
  </si>
  <si>
    <t>Uzupełnienie tynków zwykłych wewnętrznych kat. III z zaprawy cementowej na ścianach i słupach prostokątnych na podłożu z betonu, zagruntowanych siatek, płyt wiórowo-cementowych (do 1 m2 w 1 miejscu)</t>
  </si>
  <si>
    <t>40 d.8</t>
  </si>
  <si>
    <t>41 d.8</t>
  </si>
  <si>
    <t>42 d.9</t>
  </si>
  <si>
    <t>Razem netto</t>
  </si>
  <si>
    <t>VAT 23%</t>
  </si>
  <si>
    <t>RAZEM BRUTTO</t>
  </si>
  <si>
    <t xml:space="preserve">POZOSTAŁE ROBOTY WYKOŃCZENIOWE- malowanie słupów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</si>
</sst>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70"/>
  <sheetViews>
    <sheetView tabSelected="1" view="pageBreakPreview" topLeftCell="A43" zoomScaleNormal="100" zoomScaleSheetLayoutView="100" workbookViewId="0">
      <selection activeCell="C54" sqref="C54"/>
    </sheetView>
  </sheetViews>
  <sheetFormatPr defaultColWidth="8.75" defaultRowHeight="14.3" x14ac:dyDescent="0.25"/>
  <cols>
    <col min="1" max="1" width="8.75" style="3"/>
    <col min="2" max="2" width="11.375" style="2" customWidth="1"/>
    <col min="3" max="3" width="51.125" style="2" customWidth="1"/>
    <col min="4" max="4" width="10.625" style="4" customWidth="1"/>
    <col min="5" max="5" width="11.125" style="4" customWidth="1"/>
    <col min="6" max="6" width="9.75" style="5" bestFit="1" customWidth="1"/>
    <col min="7" max="7" width="10.875" style="5" bestFit="1" customWidth="1"/>
    <col min="8" max="8" width="10.875" style="4" customWidth="1"/>
    <col min="9" max="9" width="27.125" style="4" customWidth="1"/>
    <col min="10" max="16384" width="8.75" style="4"/>
  </cols>
  <sheetData>
    <row r="2" spans="1:7" x14ac:dyDescent="0.25">
      <c r="C2" s="1" t="s">
        <v>137</v>
      </c>
    </row>
    <row r="4" spans="1:7" x14ac:dyDescent="0.25">
      <c r="C4" s="14" t="s">
        <v>136</v>
      </c>
      <c r="G4" s="5" t="s">
        <v>138</v>
      </c>
    </row>
    <row r="7" spans="1:7" x14ac:dyDescent="0.25">
      <c r="A7" s="6" t="s">
        <v>0</v>
      </c>
      <c r="B7" s="7" t="s">
        <v>1</v>
      </c>
      <c r="C7" s="7" t="s">
        <v>2</v>
      </c>
      <c r="D7" s="8" t="s">
        <v>3</v>
      </c>
      <c r="E7" s="8" t="s">
        <v>4</v>
      </c>
      <c r="F7" s="9" t="s">
        <v>5</v>
      </c>
      <c r="G7" s="9" t="s">
        <v>6</v>
      </c>
    </row>
    <row r="8" spans="1:7" x14ac:dyDescent="0.25">
      <c r="A8" s="10" t="s">
        <v>7</v>
      </c>
      <c r="B8" s="11"/>
      <c r="C8" s="11" t="s">
        <v>8</v>
      </c>
      <c r="D8" s="12"/>
      <c r="E8" s="12"/>
      <c r="F8" s="13"/>
      <c r="G8" s="13">
        <f>SUM(G9:G11)</f>
        <v>0</v>
      </c>
    </row>
    <row r="9" spans="1:7" ht="38.75" x14ac:dyDescent="0.25">
      <c r="A9" s="6" t="s">
        <v>9</v>
      </c>
      <c r="B9" s="7" t="s">
        <v>10</v>
      </c>
      <c r="C9" s="7" t="s">
        <v>11</v>
      </c>
      <c r="D9" s="8" t="s">
        <v>12</v>
      </c>
      <c r="E9" s="8">
        <v>90</v>
      </c>
      <c r="F9" s="9"/>
      <c r="G9" s="9">
        <f>E9*F9</f>
        <v>0</v>
      </c>
    </row>
    <row r="10" spans="1:7" ht="25.85" x14ac:dyDescent="0.25">
      <c r="A10" s="6" t="s">
        <v>13</v>
      </c>
      <c r="B10" s="7" t="s">
        <v>14</v>
      </c>
      <c r="C10" s="7" t="s">
        <v>15</v>
      </c>
      <c r="D10" s="8" t="s">
        <v>12</v>
      </c>
      <c r="E10" s="8">
        <v>90</v>
      </c>
      <c r="F10" s="9"/>
      <c r="G10" s="9">
        <f t="shared" ref="G10:G11" si="0">E10*F10</f>
        <v>0</v>
      </c>
    </row>
    <row r="11" spans="1:7" ht="38.75" x14ac:dyDescent="0.25">
      <c r="A11" s="6" t="s">
        <v>16</v>
      </c>
      <c r="B11" s="7" t="s">
        <v>17</v>
      </c>
      <c r="C11" s="7" t="s">
        <v>18</v>
      </c>
      <c r="D11" s="8" t="s">
        <v>12</v>
      </c>
      <c r="E11" s="8">
        <v>21.32</v>
      </c>
      <c r="F11" s="9"/>
      <c r="G11" s="9">
        <f t="shared" si="0"/>
        <v>0</v>
      </c>
    </row>
    <row r="12" spans="1:7" x14ac:dyDescent="0.25">
      <c r="A12" s="6"/>
      <c r="B12" s="7"/>
      <c r="C12" s="7"/>
      <c r="D12" s="8"/>
      <c r="E12" s="8"/>
      <c r="F12" s="9"/>
      <c r="G12" s="9"/>
    </row>
    <row r="13" spans="1:7" x14ac:dyDescent="0.25">
      <c r="A13" s="10" t="s">
        <v>19</v>
      </c>
      <c r="B13" s="11"/>
      <c r="C13" s="11" t="s">
        <v>20</v>
      </c>
      <c r="D13" s="12"/>
      <c r="E13" s="12"/>
      <c r="F13" s="13"/>
      <c r="G13" s="13">
        <f>SUM(G14:G27)</f>
        <v>0</v>
      </c>
    </row>
    <row r="14" spans="1:7" ht="25.85" x14ac:dyDescent="0.25">
      <c r="A14" s="6" t="s">
        <v>21</v>
      </c>
      <c r="B14" s="7" t="s">
        <v>22</v>
      </c>
      <c r="C14" s="7" t="s">
        <v>23</v>
      </c>
      <c r="D14" s="8" t="s">
        <v>24</v>
      </c>
      <c r="E14" s="8">
        <v>2</v>
      </c>
      <c r="F14" s="9"/>
      <c r="G14" s="9">
        <f t="shared" ref="G14:G27" si="1">E14*F14</f>
        <v>0</v>
      </c>
    </row>
    <row r="15" spans="1:7" ht="25.85" x14ac:dyDescent="0.25">
      <c r="A15" s="6" t="s">
        <v>25</v>
      </c>
      <c r="B15" s="7" t="s">
        <v>26</v>
      </c>
      <c r="C15" s="7" t="s">
        <v>27</v>
      </c>
      <c r="D15" s="8" t="s">
        <v>12</v>
      </c>
      <c r="E15" s="8">
        <v>4.8070000000000004</v>
      </c>
      <c r="F15" s="9"/>
      <c r="G15" s="9">
        <f t="shared" si="1"/>
        <v>0</v>
      </c>
    </row>
    <row r="16" spans="1:7" ht="25.85" x14ac:dyDescent="0.25">
      <c r="A16" s="6" t="s">
        <v>28</v>
      </c>
      <c r="B16" s="7" t="s">
        <v>29</v>
      </c>
      <c r="C16" s="7" t="s">
        <v>30</v>
      </c>
      <c r="D16" s="8" t="s">
        <v>24</v>
      </c>
      <c r="E16" s="8">
        <v>4</v>
      </c>
      <c r="F16" s="9"/>
      <c r="G16" s="9">
        <f t="shared" si="1"/>
        <v>0</v>
      </c>
    </row>
    <row r="17" spans="1:7" ht="25.85" x14ac:dyDescent="0.25">
      <c r="A17" s="6" t="s">
        <v>31</v>
      </c>
      <c r="B17" s="7" t="s">
        <v>32</v>
      </c>
      <c r="C17" s="7" t="s">
        <v>33</v>
      </c>
      <c r="D17" s="8" t="s">
        <v>12</v>
      </c>
      <c r="E17" s="8">
        <v>2</v>
      </c>
      <c r="F17" s="9"/>
      <c r="G17" s="9">
        <f t="shared" si="1"/>
        <v>0</v>
      </c>
    </row>
    <row r="18" spans="1:7" ht="25.85" x14ac:dyDescent="0.25">
      <c r="A18" s="6" t="s">
        <v>34</v>
      </c>
      <c r="B18" s="7" t="s">
        <v>35</v>
      </c>
      <c r="C18" s="7" t="s">
        <v>36</v>
      </c>
      <c r="D18" s="8" t="s">
        <v>37</v>
      </c>
      <c r="E18" s="8">
        <v>31.3</v>
      </c>
      <c r="F18" s="9"/>
      <c r="G18" s="9">
        <f t="shared" si="1"/>
        <v>0</v>
      </c>
    </row>
    <row r="19" spans="1:7" ht="25.85" x14ac:dyDescent="0.25">
      <c r="A19" s="6" t="s">
        <v>38</v>
      </c>
      <c r="B19" s="7" t="s">
        <v>39</v>
      </c>
      <c r="C19" s="7" t="s">
        <v>40</v>
      </c>
      <c r="D19" s="8" t="s">
        <v>37</v>
      </c>
      <c r="E19" s="8">
        <v>23.082999999999998</v>
      </c>
      <c r="F19" s="9"/>
      <c r="G19" s="9">
        <f t="shared" si="1"/>
        <v>0</v>
      </c>
    </row>
    <row r="20" spans="1:7" ht="25.85" x14ac:dyDescent="0.25">
      <c r="A20" s="6" t="s">
        <v>41</v>
      </c>
      <c r="B20" s="7" t="s">
        <v>39</v>
      </c>
      <c r="C20" s="7" t="s">
        <v>42</v>
      </c>
      <c r="D20" s="8" t="s">
        <v>37</v>
      </c>
      <c r="E20" s="8">
        <v>6.0339999999999998</v>
      </c>
      <c r="F20" s="9"/>
      <c r="G20" s="9">
        <f t="shared" si="1"/>
        <v>0</v>
      </c>
    </row>
    <row r="21" spans="1:7" ht="25.85" x14ac:dyDescent="0.25">
      <c r="A21" s="6" t="s">
        <v>43</v>
      </c>
      <c r="B21" s="7" t="s">
        <v>44</v>
      </c>
      <c r="C21" s="7" t="s">
        <v>45</v>
      </c>
      <c r="D21" s="8" t="s">
        <v>12</v>
      </c>
      <c r="E21" s="8">
        <v>18.963999999999999</v>
      </c>
      <c r="F21" s="9"/>
      <c r="G21" s="9">
        <f t="shared" si="1"/>
        <v>0</v>
      </c>
    </row>
    <row r="22" spans="1:7" ht="38.75" x14ac:dyDescent="0.25">
      <c r="A22" s="6" t="s">
        <v>46</v>
      </c>
      <c r="B22" s="7" t="s">
        <v>47</v>
      </c>
      <c r="C22" s="7" t="s">
        <v>48</v>
      </c>
      <c r="D22" s="8" t="s">
        <v>12</v>
      </c>
      <c r="E22" s="8">
        <v>11.1</v>
      </c>
      <c r="F22" s="9"/>
      <c r="G22" s="9">
        <f t="shared" si="1"/>
        <v>0</v>
      </c>
    </row>
    <row r="23" spans="1:7" ht="25.85" x14ac:dyDescent="0.25">
      <c r="A23" s="6" t="s">
        <v>49</v>
      </c>
      <c r="B23" s="7" t="s">
        <v>50</v>
      </c>
      <c r="C23" s="7" t="s">
        <v>51</v>
      </c>
      <c r="D23" s="8" t="s">
        <v>37</v>
      </c>
      <c r="E23" s="8">
        <v>62.881999999999998</v>
      </c>
      <c r="F23" s="9"/>
      <c r="G23" s="9">
        <f t="shared" si="1"/>
        <v>0</v>
      </c>
    </row>
    <row r="24" spans="1:7" ht="38.75" x14ac:dyDescent="0.25">
      <c r="A24" s="6" t="s">
        <v>52</v>
      </c>
      <c r="B24" s="7" t="s">
        <v>53</v>
      </c>
      <c r="C24" s="7" t="s">
        <v>54</v>
      </c>
      <c r="D24" s="8" t="s">
        <v>37</v>
      </c>
      <c r="E24" s="8">
        <v>31.3</v>
      </c>
      <c r="F24" s="9"/>
      <c r="G24" s="9">
        <f t="shared" si="1"/>
        <v>0</v>
      </c>
    </row>
    <row r="25" spans="1:7" ht="38.75" x14ac:dyDescent="0.25">
      <c r="A25" s="6" t="s">
        <v>55</v>
      </c>
      <c r="B25" s="7" t="s">
        <v>56</v>
      </c>
      <c r="C25" s="7" t="s">
        <v>57</v>
      </c>
      <c r="D25" s="8" t="s">
        <v>37</v>
      </c>
      <c r="E25" s="8">
        <v>31.582000000000001</v>
      </c>
      <c r="F25" s="9"/>
      <c r="G25" s="9">
        <f t="shared" si="1"/>
        <v>0</v>
      </c>
    </row>
    <row r="26" spans="1:7" ht="38.75" x14ac:dyDescent="0.25">
      <c r="A26" s="6" t="s">
        <v>58</v>
      </c>
      <c r="B26" s="7" t="s">
        <v>59</v>
      </c>
      <c r="C26" s="7" t="s">
        <v>60</v>
      </c>
      <c r="D26" s="8" t="s">
        <v>61</v>
      </c>
      <c r="E26" s="8">
        <v>1.2</v>
      </c>
      <c r="F26" s="9"/>
      <c r="G26" s="9">
        <f t="shared" si="1"/>
        <v>0</v>
      </c>
    </row>
    <row r="27" spans="1:7" ht="38.75" x14ac:dyDescent="0.25">
      <c r="A27" s="6" t="s">
        <v>62</v>
      </c>
      <c r="B27" s="7" t="s">
        <v>63</v>
      </c>
      <c r="C27" s="7" t="s">
        <v>64</v>
      </c>
      <c r="D27" s="8" t="s">
        <v>37</v>
      </c>
      <c r="E27" s="8">
        <v>62.881999999999998</v>
      </c>
      <c r="F27" s="9"/>
      <c r="G27" s="9">
        <f t="shared" si="1"/>
        <v>0</v>
      </c>
    </row>
    <row r="28" spans="1:7" x14ac:dyDescent="0.25">
      <c r="A28" s="6"/>
      <c r="B28" s="7"/>
      <c r="C28" s="7"/>
      <c r="D28" s="8"/>
      <c r="E28" s="8"/>
      <c r="F28" s="9"/>
      <c r="G28" s="9"/>
    </row>
    <row r="29" spans="1:7" x14ac:dyDescent="0.25">
      <c r="A29" s="10" t="s">
        <v>65</v>
      </c>
      <c r="B29" s="11"/>
      <c r="C29" s="11" t="s">
        <v>66</v>
      </c>
      <c r="D29" s="12"/>
      <c r="E29" s="12"/>
      <c r="F29" s="13"/>
      <c r="G29" s="13">
        <f>SUM(G30:G34)</f>
        <v>0</v>
      </c>
    </row>
    <row r="30" spans="1:7" ht="25.85" x14ac:dyDescent="0.25">
      <c r="A30" s="6" t="s">
        <v>67</v>
      </c>
      <c r="B30" s="7" t="s">
        <v>68</v>
      </c>
      <c r="C30" s="7" t="s">
        <v>69</v>
      </c>
      <c r="D30" s="8" t="s">
        <v>61</v>
      </c>
      <c r="E30" s="8">
        <v>1.21</v>
      </c>
      <c r="F30" s="9"/>
      <c r="G30" s="9">
        <f t="shared" ref="G30:G34" si="2">E30*F30</f>
        <v>0</v>
      </c>
    </row>
    <row r="31" spans="1:7" ht="25.85" x14ac:dyDescent="0.25">
      <c r="A31" s="6" t="s">
        <v>70</v>
      </c>
      <c r="B31" s="7" t="s">
        <v>68</v>
      </c>
      <c r="C31" s="7" t="s">
        <v>71</v>
      </c>
      <c r="D31" s="8" t="s">
        <v>61</v>
      </c>
      <c r="E31" s="8">
        <v>0.97</v>
      </c>
      <c r="F31" s="9"/>
      <c r="G31" s="9">
        <f t="shared" si="2"/>
        <v>0</v>
      </c>
    </row>
    <row r="32" spans="1:7" ht="25.85" x14ac:dyDescent="0.25">
      <c r="A32" s="6" t="s">
        <v>72</v>
      </c>
      <c r="B32" s="7" t="s">
        <v>68</v>
      </c>
      <c r="C32" s="7" t="s">
        <v>73</v>
      </c>
      <c r="D32" s="8" t="s">
        <v>61</v>
      </c>
      <c r="E32" s="8">
        <v>1.5940000000000001</v>
      </c>
      <c r="F32" s="9"/>
      <c r="G32" s="9">
        <f t="shared" si="2"/>
        <v>0</v>
      </c>
    </row>
    <row r="33" spans="1:7" ht="25.85" x14ac:dyDescent="0.25">
      <c r="A33" s="6" t="s">
        <v>74</v>
      </c>
      <c r="B33" s="7" t="s">
        <v>68</v>
      </c>
      <c r="C33" s="7" t="s">
        <v>75</v>
      </c>
      <c r="D33" s="8" t="s">
        <v>61</v>
      </c>
      <c r="E33" s="8">
        <v>2.4700000000000002</v>
      </c>
      <c r="F33" s="9"/>
      <c r="G33" s="9">
        <f t="shared" si="2"/>
        <v>0</v>
      </c>
    </row>
    <row r="34" spans="1:7" ht="25.85" x14ac:dyDescent="0.25">
      <c r="A34" s="6" t="s">
        <v>76</v>
      </c>
      <c r="B34" s="7" t="s">
        <v>68</v>
      </c>
      <c r="C34" s="7" t="s">
        <v>77</v>
      </c>
      <c r="D34" s="8" t="s">
        <v>61</v>
      </c>
      <c r="E34" s="8">
        <v>1.0820000000000001</v>
      </c>
      <c r="F34" s="9"/>
      <c r="G34" s="9">
        <f t="shared" si="2"/>
        <v>0</v>
      </c>
    </row>
    <row r="35" spans="1:7" x14ac:dyDescent="0.25">
      <c r="A35" s="6"/>
      <c r="B35" s="7"/>
      <c r="C35" s="7"/>
      <c r="D35" s="8"/>
      <c r="E35" s="8"/>
      <c r="F35" s="9"/>
      <c r="G35" s="9"/>
    </row>
    <row r="36" spans="1:7" ht="27.2" x14ac:dyDescent="0.25">
      <c r="A36" s="10" t="s">
        <v>78</v>
      </c>
      <c r="B36" s="11"/>
      <c r="C36" s="11" t="s">
        <v>79</v>
      </c>
      <c r="D36" s="12"/>
      <c r="E36" s="12"/>
      <c r="F36" s="13"/>
      <c r="G36" s="13">
        <f>SUM(G37:G40)</f>
        <v>0</v>
      </c>
    </row>
    <row r="37" spans="1:7" ht="38.75" x14ac:dyDescent="0.25">
      <c r="A37" s="6" t="s">
        <v>80</v>
      </c>
      <c r="B37" s="7" t="s">
        <v>81</v>
      </c>
      <c r="C37" s="7" t="s">
        <v>82</v>
      </c>
      <c r="D37" s="8" t="s">
        <v>12</v>
      </c>
      <c r="E37" s="8">
        <v>282.3</v>
      </c>
      <c r="F37" s="9"/>
      <c r="G37" s="9">
        <f t="shared" ref="G37:G40" si="3">E37*F37</f>
        <v>0</v>
      </c>
    </row>
    <row r="38" spans="1:7" ht="38.75" x14ac:dyDescent="0.25">
      <c r="A38" s="6" t="s">
        <v>83</v>
      </c>
      <c r="B38" s="7" t="s">
        <v>84</v>
      </c>
      <c r="C38" s="7" t="s">
        <v>85</v>
      </c>
      <c r="D38" s="8" t="s">
        <v>12</v>
      </c>
      <c r="E38" s="8">
        <v>223.107</v>
      </c>
      <c r="F38" s="9"/>
      <c r="G38" s="9">
        <f t="shared" si="3"/>
        <v>0</v>
      </c>
    </row>
    <row r="39" spans="1:7" ht="25.85" x14ac:dyDescent="0.25">
      <c r="A39" s="6" t="s">
        <v>86</v>
      </c>
      <c r="B39" s="7" t="s">
        <v>87</v>
      </c>
      <c r="C39" s="7" t="s">
        <v>88</v>
      </c>
      <c r="D39" s="8" t="s">
        <v>89</v>
      </c>
      <c r="E39" s="8">
        <v>71.44</v>
      </c>
      <c r="F39" s="9"/>
      <c r="G39" s="9">
        <f t="shared" si="3"/>
        <v>0</v>
      </c>
    </row>
    <row r="40" spans="1:7" ht="38.75" x14ac:dyDescent="0.25">
      <c r="A40" s="6" t="s">
        <v>90</v>
      </c>
      <c r="B40" s="7" t="s">
        <v>91</v>
      </c>
      <c r="C40" s="7" t="s">
        <v>92</v>
      </c>
      <c r="D40" s="8" t="s">
        <v>93</v>
      </c>
      <c r="E40" s="8">
        <v>20.86</v>
      </c>
      <c r="F40" s="9"/>
      <c r="G40" s="9">
        <f t="shared" si="3"/>
        <v>0</v>
      </c>
    </row>
    <row r="41" spans="1:7" x14ac:dyDescent="0.25">
      <c r="A41" s="6"/>
      <c r="B41" s="7"/>
      <c r="C41" s="7"/>
      <c r="D41" s="8"/>
      <c r="E41" s="8"/>
      <c r="F41" s="9"/>
      <c r="G41" s="9"/>
    </row>
    <row r="42" spans="1:7" x14ac:dyDescent="0.25">
      <c r="A42" s="10" t="s">
        <v>94</v>
      </c>
      <c r="B42" s="11"/>
      <c r="C42" s="11" t="s">
        <v>95</v>
      </c>
      <c r="D42" s="12"/>
      <c r="E42" s="12"/>
      <c r="F42" s="13"/>
      <c r="G42" s="13">
        <f>SUM(G43:G46)</f>
        <v>0</v>
      </c>
    </row>
    <row r="43" spans="1:7" ht="38.75" x14ac:dyDescent="0.25">
      <c r="A43" s="6" t="s">
        <v>96</v>
      </c>
      <c r="B43" s="7" t="s">
        <v>139</v>
      </c>
      <c r="C43" s="7" t="s">
        <v>140</v>
      </c>
      <c r="D43" s="8" t="s">
        <v>12</v>
      </c>
      <c r="E43" s="8">
        <v>13.273999999999999</v>
      </c>
      <c r="F43" s="9"/>
      <c r="G43" s="9">
        <f t="shared" ref="G43:G46" si="4">E43*F43</f>
        <v>0</v>
      </c>
    </row>
    <row r="44" spans="1:7" ht="38.75" x14ac:dyDescent="0.25">
      <c r="A44" s="6" t="s">
        <v>99</v>
      </c>
      <c r="B44" s="7" t="s">
        <v>97</v>
      </c>
      <c r="C44" s="7" t="s">
        <v>98</v>
      </c>
      <c r="D44" s="8" t="s">
        <v>12</v>
      </c>
      <c r="E44" s="8">
        <v>212.1</v>
      </c>
      <c r="F44" s="9"/>
      <c r="G44" s="9">
        <f t="shared" si="4"/>
        <v>0</v>
      </c>
    </row>
    <row r="45" spans="1:7" ht="25.85" x14ac:dyDescent="0.25">
      <c r="A45" s="6" t="s">
        <v>102</v>
      </c>
      <c r="B45" s="7" t="s">
        <v>100</v>
      </c>
      <c r="C45" s="7" t="s">
        <v>101</v>
      </c>
      <c r="D45" s="8" t="s">
        <v>12</v>
      </c>
      <c r="E45" s="8">
        <v>212.1</v>
      </c>
      <c r="F45" s="9"/>
      <c r="G45" s="9">
        <f t="shared" si="4"/>
        <v>0</v>
      </c>
    </row>
    <row r="46" spans="1:7" ht="51.65" x14ac:dyDescent="0.25">
      <c r="A46" s="6" t="s">
        <v>141</v>
      </c>
      <c r="B46" s="7" t="s">
        <v>103</v>
      </c>
      <c r="C46" s="7" t="s">
        <v>104</v>
      </c>
      <c r="D46" s="8" t="s">
        <v>12</v>
      </c>
      <c r="E46" s="8">
        <v>212.1</v>
      </c>
      <c r="F46" s="9"/>
      <c r="G46" s="9">
        <f t="shared" si="4"/>
        <v>0</v>
      </c>
    </row>
    <row r="47" spans="1:7" x14ac:dyDescent="0.25">
      <c r="A47" s="6"/>
      <c r="B47" s="7"/>
      <c r="C47" s="7"/>
      <c r="D47" s="8"/>
      <c r="E47" s="8"/>
      <c r="F47" s="9"/>
      <c r="G47" s="9"/>
    </row>
    <row r="48" spans="1:7" x14ac:dyDescent="0.25">
      <c r="A48" s="10" t="s">
        <v>105</v>
      </c>
      <c r="B48" s="11"/>
      <c r="C48" s="11" t="s">
        <v>106</v>
      </c>
      <c r="D48" s="12"/>
      <c r="E48" s="12"/>
      <c r="F48" s="13"/>
      <c r="G48" s="13">
        <f>SUM(G49:G54)</f>
        <v>0</v>
      </c>
    </row>
    <row r="49" spans="1:7" ht="25.85" x14ac:dyDescent="0.25">
      <c r="A49" s="6" t="s">
        <v>110</v>
      </c>
      <c r="B49" s="7" t="s">
        <v>107</v>
      </c>
      <c r="C49" s="7" t="s">
        <v>108</v>
      </c>
      <c r="D49" s="8" t="s">
        <v>109</v>
      </c>
      <c r="E49" s="8">
        <v>5</v>
      </c>
      <c r="F49" s="9"/>
      <c r="G49" s="9">
        <f t="shared" ref="G49:G54" si="5">E49*F49</f>
        <v>0</v>
      </c>
    </row>
    <row r="50" spans="1:7" ht="25.85" x14ac:dyDescent="0.25">
      <c r="A50" s="6" t="s">
        <v>112</v>
      </c>
      <c r="B50" s="7" t="s">
        <v>107</v>
      </c>
      <c r="C50" s="7" t="s">
        <v>111</v>
      </c>
      <c r="D50" s="8" t="s">
        <v>109</v>
      </c>
      <c r="E50" s="8">
        <v>1</v>
      </c>
      <c r="F50" s="9"/>
      <c r="G50" s="9">
        <f t="shared" si="5"/>
        <v>0</v>
      </c>
    </row>
    <row r="51" spans="1:7" ht="25.85" x14ac:dyDescent="0.25">
      <c r="A51" s="6" t="s">
        <v>114</v>
      </c>
      <c r="B51" s="7" t="s">
        <v>107</v>
      </c>
      <c r="C51" s="7" t="s">
        <v>113</v>
      </c>
      <c r="D51" s="8" t="s">
        <v>109</v>
      </c>
      <c r="E51" s="8">
        <v>3</v>
      </c>
      <c r="F51" s="9"/>
      <c r="G51" s="9">
        <f t="shared" si="5"/>
        <v>0</v>
      </c>
    </row>
    <row r="52" spans="1:7" ht="25.85" x14ac:dyDescent="0.25">
      <c r="A52" s="6" t="s">
        <v>116</v>
      </c>
      <c r="B52" s="7" t="s">
        <v>107</v>
      </c>
      <c r="C52" s="7" t="s">
        <v>115</v>
      </c>
      <c r="D52" s="8" t="s">
        <v>109</v>
      </c>
      <c r="E52" s="8">
        <v>3</v>
      </c>
      <c r="F52" s="9"/>
      <c r="G52" s="9">
        <f t="shared" si="5"/>
        <v>0</v>
      </c>
    </row>
    <row r="53" spans="1:7" ht="25.85" x14ac:dyDescent="0.25">
      <c r="A53" s="6" t="s">
        <v>118</v>
      </c>
      <c r="B53" s="7" t="s">
        <v>107</v>
      </c>
      <c r="C53" s="7" t="s">
        <v>117</v>
      </c>
      <c r="D53" s="8" t="s">
        <v>109</v>
      </c>
      <c r="E53" s="8">
        <v>5</v>
      </c>
      <c r="F53" s="9"/>
      <c r="G53" s="9">
        <f t="shared" si="5"/>
        <v>0</v>
      </c>
    </row>
    <row r="54" spans="1:7" ht="25.85" x14ac:dyDescent="0.25">
      <c r="A54" s="6" t="s">
        <v>142</v>
      </c>
      <c r="B54" s="7" t="s">
        <v>107</v>
      </c>
      <c r="C54" s="7" t="s">
        <v>119</v>
      </c>
      <c r="D54" s="8" t="s">
        <v>109</v>
      </c>
      <c r="E54" s="8">
        <v>52</v>
      </c>
      <c r="F54" s="9"/>
      <c r="G54" s="9">
        <f t="shared" si="5"/>
        <v>0</v>
      </c>
    </row>
    <row r="55" spans="1:7" s="18" customFormat="1" x14ac:dyDescent="0.25">
      <c r="A55" s="15"/>
      <c r="B55" s="26"/>
      <c r="C55" s="26"/>
      <c r="D55" s="16"/>
      <c r="E55" s="16"/>
      <c r="F55" s="17"/>
      <c r="G55" s="17"/>
    </row>
    <row r="56" spans="1:7" x14ac:dyDescent="0.25">
      <c r="A56" s="10" t="s">
        <v>120</v>
      </c>
      <c r="B56" s="11"/>
      <c r="C56" s="11" t="s">
        <v>121</v>
      </c>
      <c r="D56" s="12"/>
      <c r="E56" s="12"/>
      <c r="F56" s="13"/>
      <c r="G56" s="13">
        <f>SUM(G57)</f>
        <v>0</v>
      </c>
    </row>
    <row r="57" spans="1:7" ht="25.85" x14ac:dyDescent="0.25">
      <c r="A57" s="6" t="s">
        <v>143</v>
      </c>
      <c r="B57" s="7" t="s">
        <v>122</v>
      </c>
      <c r="C57" s="7" t="s">
        <v>123</v>
      </c>
      <c r="D57" s="8" t="s">
        <v>12</v>
      </c>
      <c r="E57" s="8">
        <v>22.5</v>
      </c>
      <c r="F57" s="9"/>
      <c r="G57" s="9">
        <f t="shared" ref="G57" si="6">E57*F57</f>
        <v>0</v>
      </c>
    </row>
    <row r="58" spans="1:7" s="18" customFormat="1" x14ac:dyDescent="0.25">
      <c r="A58" s="19"/>
      <c r="B58" s="27"/>
      <c r="C58" s="27"/>
      <c r="D58" s="20"/>
      <c r="E58" s="20"/>
      <c r="F58" s="21"/>
      <c r="G58" s="21"/>
    </row>
    <row r="59" spans="1:7" ht="27.2" x14ac:dyDescent="0.25">
      <c r="A59" s="10" t="s">
        <v>124</v>
      </c>
      <c r="B59" s="11"/>
      <c r="C59" s="11" t="s">
        <v>152</v>
      </c>
      <c r="D59" s="12"/>
      <c r="E59" s="12"/>
      <c r="F59" s="13"/>
      <c r="G59" s="13">
        <f>SUM(G60:G63)</f>
        <v>0</v>
      </c>
    </row>
    <row r="60" spans="1:7" ht="51.65" x14ac:dyDescent="0.25">
      <c r="A60" s="6" t="s">
        <v>127</v>
      </c>
      <c r="B60" s="7" t="s">
        <v>144</v>
      </c>
      <c r="C60" s="7" t="s">
        <v>145</v>
      </c>
      <c r="D60" s="8" t="s">
        <v>12</v>
      </c>
      <c r="E60" s="8">
        <v>3.78</v>
      </c>
      <c r="F60" s="9"/>
      <c r="G60" s="9">
        <f t="shared" ref="G60:G63" si="7">E60*F60</f>
        <v>0</v>
      </c>
    </row>
    <row r="61" spans="1:7" ht="38.75" x14ac:dyDescent="0.25">
      <c r="A61" s="6" t="s">
        <v>130</v>
      </c>
      <c r="B61" s="7" t="s">
        <v>125</v>
      </c>
      <c r="C61" s="7" t="s">
        <v>126</v>
      </c>
      <c r="D61" s="8" t="s">
        <v>12</v>
      </c>
      <c r="E61" s="8">
        <v>21.32</v>
      </c>
      <c r="F61" s="9"/>
      <c r="G61" s="9">
        <f t="shared" si="7"/>
        <v>0</v>
      </c>
    </row>
    <row r="62" spans="1:7" ht="38.75" x14ac:dyDescent="0.25">
      <c r="A62" s="6" t="s">
        <v>146</v>
      </c>
      <c r="B62" s="7" t="s">
        <v>128</v>
      </c>
      <c r="C62" s="7" t="s">
        <v>129</v>
      </c>
      <c r="D62" s="8" t="s">
        <v>12</v>
      </c>
      <c r="E62" s="8">
        <v>21.32</v>
      </c>
      <c r="F62" s="9"/>
      <c r="G62" s="9">
        <f t="shared" si="7"/>
        <v>0</v>
      </c>
    </row>
    <row r="63" spans="1:7" s="22" customFormat="1" ht="38.75" x14ac:dyDescent="0.25">
      <c r="A63" s="15" t="s">
        <v>147</v>
      </c>
      <c r="B63" s="26" t="s">
        <v>128</v>
      </c>
      <c r="C63" s="26" t="s">
        <v>129</v>
      </c>
      <c r="D63" s="16" t="s">
        <v>12</v>
      </c>
      <c r="E63" s="16">
        <v>21.32</v>
      </c>
      <c r="F63" s="17"/>
      <c r="G63" s="17">
        <f t="shared" si="7"/>
        <v>0</v>
      </c>
    </row>
    <row r="64" spans="1:7" x14ac:dyDescent="0.25">
      <c r="A64" s="6"/>
      <c r="B64" s="7"/>
      <c r="C64" s="7"/>
      <c r="D64" s="8"/>
      <c r="E64" s="8"/>
      <c r="F64" s="9"/>
      <c r="G64" s="9"/>
    </row>
    <row r="65" spans="1:7" x14ac:dyDescent="0.25">
      <c r="A65" s="10" t="s">
        <v>131</v>
      </c>
      <c r="B65" s="11"/>
      <c r="C65" s="11" t="s">
        <v>132</v>
      </c>
      <c r="D65" s="12"/>
      <c r="E65" s="12"/>
      <c r="F65" s="13"/>
      <c r="G65" s="13">
        <f>SUM(G66)</f>
        <v>0</v>
      </c>
    </row>
    <row r="66" spans="1:7" s="22" customFormat="1" ht="25.85" x14ac:dyDescent="0.25">
      <c r="A66" s="15" t="s">
        <v>148</v>
      </c>
      <c r="B66" s="26" t="s">
        <v>133</v>
      </c>
      <c r="C66" s="26" t="s">
        <v>134</v>
      </c>
      <c r="D66" s="16" t="s">
        <v>135</v>
      </c>
      <c r="E66" s="16">
        <v>1</v>
      </c>
      <c r="F66" s="17"/>
      <c r="G66" s="17">
        <f t="shared" ref="G66" si="8">E66*F66</f>
        <v>0</v>
      </c>
    </row>
    <row r="67" spans="1:7" s="22" customFormat="1" x14ac:dyDescent="0.25">
      <c r="A67" s="15"/>
      <c r="B67" s="26"/>
      <c r="C67" s="26"/>
      <c r="D67" s="16"/>
      <c r="E67" s="16"/>
      <c r="F67" s="17"/>
      <c r="G67" s="17"/>
    </row>
    <row r="68" spans="1:7" x14ac:dyDescent="0.25">
      <c r="A68" s="23"/>
      <c r="B68" s="28"/>
      <c r="C68" s="28" t="s">
        <v>149</v>
      </c>
      <c r="D68" s="24"/>
      <c r="E68" s="24"/>
      <c r="F68" s="25"/>
      <c r="G68" s="25">
        <f>G8+G13+G29+G36+G42+G48+G56+G59+G65</f>
        <v>0</v>
      </c>
    </row>
    <row r="69" spans="1:7" x14ac:dyDescent="0.25">
      <c r="A69" s="23"/>
      <c r="B69" s="28"/>
      <c r="C69" s="28" t="s">
        <v>150</v>
      </c>
      <c r="D69" s="24"/>
      <c r="E69" s="24"/>
      <c r="F69" s="25"/>
      <c r="G69" s="25">
        <f>G68*0.23</f>
        <v>0</v>
      </c>
    </row>
    <row r="70" spans="1:7" x14ac:dyDescent="0.25">
      <c r="A70" s="23"/>
      <c r="B70" s="28"/>
      <c r="C70" s="28" t="s">
        <v>151</v>
      </c>
      <c r="D70" s="24"/>
      <c r="E70" s="24"/>
      <c r="F70" s="25"/>
      <c r="G70" s="25">
        <f>G68+G69</f>
        <v>0</v>
      </c>
    </row>
  </sheetData>
  <pageMargins left="0.7" right="0.7" top="0.75" bottom="0.75" header="0.3" footer="0.3"/>
  <pageSetup paperSize="9" scale="60" orientation="portrait" r:id="rId1"/>
  <headerFooter>
    <oddFooter>&amp;L&amp;1#&amp;"Arial"&amp;8&amp;K737373General Information \ Generale \ Ogólna \ Sisäinen \ Generell \ Generell \ Obecné</oddFooter>
  </headerFooter>
  <rowBreaks count="1" manualBreakCount="1">
    <brk id="3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</vt:lpstr>
      <vt:lpstr>KOSZTORYS!Obszar_wydruku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Sobolewska, Jolanta (Łódź)</dc:creator>
  <cp:lastModifiedBy>Andrzej Basiak</cp:lastModifiedBy>
  <dcterms:created xsi:type="dcterms:W3CDTF">2015-06-05T18:17:20Z</dcterms:created>
  <dcterms:modified xsi:type="dcterms:W3CDTF">2021-09-01T10:25:15Z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362448-625e-4f6c-96c0-a2f6da99900d_Enabled">
    <vt:lpwstr>True</vt:lpwstr>
  </property>
  <property fmtid="{D5CDD505-2E9C-101B-9397-08002B2CF9AE}" pid="3" name="MSIP_Label_6a362448-625e-4f6c-96c0-a2f6da99900d_SiteId">
    <vt:lpwstr>33dab507-5210-4075-805b-f2717d8cfa74</vt:lpwstr>
  </property>
  <property fmtid="{D5CDD505-2E9C-101B-9397-08002B2CF9AE}" pid="4" name="MSIP_Label_6a362448-625e-4f6c-96c0-a2f6da99900d_Owner">
    <vt:lpwstr>Jolanta.Sobolewska@skanska.pl</vt:lpwstr>
  </property>
  <property fmtid="{D5CDD505-2E9C-101B-9397-08002B2CF9AE}" pid="5" name="MSIP_Label_6a362448-625e-4f6c-96c0-a2f6da99900d_SetDate">
    <vt:lpwstr>2021-07-26T07:27:12.7854766Z</vt:lpwstr>
  </property>
  <property fmtid="{D5CDD505-2E9C-101B-9397-08002B2CF9AE}" pid="6" name="MSIP_Label_6a362448-625e-4f6c-96c0-a2f6da99900d_Name">
    <vt:lpwstr>General</vt:lpwstr>
  </property>
  <property fmtid="{D5CDD505-2E9C-101B-9397-08002B2CF9AE}" pid="7" name="MSIP_Label_6a362448-625e-4f6c-96c0-a2f6da99900d_Application">
    <vt:lpwstr>Microsoft Azure Information Protection</vt:lpwstr>
  </property>
  <property fmtid="{D5CDD505-2E9C-101B-9397-08002B2CF9AE}" pid="8" name="MSIP_Label_6a362448-625e-4f6c-96c0-a2f6da99900d_ActionId">
    <vt:lpwstr>333bea3a-c152-41a6-8af0-564215ce2f10</vt:lpwstr>
  </property>
  <property fmtid="{D5CDD505-2E9C-101B-9397-08002B2CF9AE}" pid="9" name="MSIP_Label_6a362448-625e-4f6c-96c0-a2f6da99900d_Extended_MSFT_Method">
    <vt:lpwstr>Automatic</vt:lpwstr>
  </property>
  <property fmtid="{D5CDD505-2E9C-101B-9397-08002B2CF9AE}" pid="10" name="Sensitivity">
    <vt:lpwstr>General</vt:lpwstr>
  </property>
</Properties>
</file>