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864\AppData\Local\Microsoft\Windows\INetCache\Content.Outlook\D23AUKJY\"/>
    </mc:Choice>
  </mc:AlternateContent>
  <xr:revisionPtr revIDLastSave="0" documentId="13_ncr:1_{DB55EF0A-13F7-412A-99A1-2221F051EB22}" xr6:coauthVersionLast="47" xr6:coauthVersionMax="47" xr10:uidLastSave="{00000000-0000-0000-0000-000000000000}"/>
  <bookViews>
    <workbookView xWindow="-108" yWindow="-108" windowWidth="23256" windowHeight="12576" xr2:uid="{4337453D-2D58-426A-B004-506A46B877F0}"/>
  </bookViews>
  <sheets>
    <sheet name="pom 132" sheetId="1" r:id="rId1"/>
    <sheet name="łazien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13" i="1"/>
  <c r="F22" i="1"/>
  <c r="F21" i="1"/>
  <c r="F25" i="1"/>
  <c r="F16" i="1"/>
  <c r="F15" i="1"/>
  <c r="F19" i="1"/>
  <c r="F18" i="1"/>
  <c r="F34" i="1"/>
  <c r="F6" i="2"/>
  <c r="F26" i="1"/>
  <c r="F27" i="1"/>
  <c r="F28" i="1"/>
  <c r="F29" i="1"/>
  <c r="F31" i="1"/>
  <c r="F32" i="1"/>
  <c r="F33" i="1"/>
  <c r="F38" i="2"/>
  <c r="F6" i="1"/>
  <c r="F7" i="1"/>
  <c r="F8" i="1"/>
  <c r="F24" i="1"/>
  <c r="F22" i="2"/>
  <c r="F15" i="2"/>
  <c r="C23" i="2"/>
  <c r="F23" i="2" s="1"/>
  <c r="F26" i="2" l="1"/>
  <c r="C18" i="2"/>
  <c r="F54" i="2" l="1"/>
  <c r="F55" i="2"/>
  <c r="F53" i="2"/>
  <c r="F41" i="2"/>
  <c r="F42" i="2"/>
  <c r="F43" i="2"/>
  <c r="F44" i="2"/>
  <c r="F45" i="2"/>
  <c r="F46" i="2"/>
  <c r="F47" i="2"/>
  <c r="F48" i="2"/>
  <c r="F49" i="2"/>
  <c r="F50" i="2"/>
  <c r="F51" i="2"/>
  <c r="F40" i="2"/>
  <c r="F36" i="2"/>
  <c r="F37" i="2"/>
  <c r="F35" i="2"/>
  <c r="F56" i="2" s="1"/>
  <c r="F33" i="2"/>
  <c r="F32" i="2"/>
  <c r="F29" i="2"/>
  <c r="F30" i="2"/>
  <c r="F28" i="2"/>
  <c r="F25" i="2"/>
  <c r="F18" i="2"/>
  <c r="F19" i="2"/>
  <c r="F20" i="2"/>
  <c r="F21" i="2"/>
  <c r="F17" i="2"/>
  <c r="F7" i="2"/>
  <c r="F9" i="2"/>
  <c r="F10" i="2"/>
  <c r="F11" i="2"/>
  <c r="F12" i="2"/>
  <c r="F13" i="2"/>
  <c r="F14" i="2"/>
  <c r="F5" i="2"/>
  <c r="C11" i="1"/>
  <c r="C12" i="1"/>
  <c r="F12" i="1" s="1"/>
  <c r="F5" i="1"/>
  <c r="F11" i="1" l="1"/>
  <c r="C10" i="1"/>
  <c r="F10" i="1" s="1"/>
  <c r="F35" i="1" l="1"/>
</calcChain>
</file>

<file path=xl/sharedStrings.xml><?xml version="1.0" encoding="utf-8"?>
<sst xmlns="http://schemas.openxmlformats.org/spreadsheetml/2006/main" count="238" uniqueCount="137">
  <si>
    <t>1.</t>
  </si>
  <si>
    <t>2.</t>
  </si>
  <si>
    <t>3.</t>
  </si>
  <si>
    <t>4.</t>
  </si>
  <si>
    <t>5.</t>
  </si>
  <si>
    <t>6.</t>
  </si>
  <si>
    <t>7.</t>
  </si>
  <si>
    <t>szt.</t>
  </si>
  <si>
    <t>mb</t>
  </si>
  <si>
    <t>m2</t>
  </si>
  <si>
    <t>kpl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</si>
  <si>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</si>
  <si>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</si>
  <si>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</si>
  <si>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</si>
  <si>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</si>
  <si>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</si>
  <si>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</si>
  <si>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</si>
  <si>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</si>
  <si>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</si>
  <si>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</si>
  <si>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kpl.</t>
  </si>
  <si>
    <t>19.</t>
  </si>
  <si>
    <t>20.</t>
  </si>
  <si>
    <t>21.</t>
  </si>
  <si>
    <t xml:space="preserve">zakup i montaż lampy ewakuacyjnej </t>
  </si>
  <si>
    <t>22.</t>
  </si>
  <si>
    <t>23.</t>
  </si>
  <si>
    <t>24.</t>
  </si>
  <si>
    <t>25.</t>
  </si>
  <si>
    <t>26.</t>
  </si>
  <si>
    <t>Wartość netto</t>
  </si>
  <si>
    <t>WARTOŚĆ NETTO:</t>
  </si>
  <si>
    <t>Demontaż płytek ściennych</t>
  </si>
  <si>
    <t>Demontaż glazury sanitarnej</t>
  </si>
  <si>
    <t>Dmontaż armatury łazienkowej /2 brodziki, 2 umywalki, miska sedesowa/</t>
  </si>
  <si>
    <t>Demontaż baterii prysznicowej</t>
  </si>
  <si>
    <t>szt</t>
  </si>
  <si>
    <t>Demontaż akcesorii łazienkowych</t>
  </si>
  <si>
    <t>Ściany</t>
  </si>
  <si>
    <t>Sufit</t>
  </si>
  <si>
    <t>Demontaż lamp</t>
  </si>
  <si>
    <t xml:space="preserve">Demontaż osprzętu elektrycznego </t>
  </si>
  <si>
    <t>Posadzki</t>
  </si>
  <si>
    <t>Przygotowanie podłoża pod płytki</t>
  </si>
  <si>
    <t xml:space="preserve">Wykonanie izolacjii z folii w płynie </t>
  </si>
  <si>
    <t>m3</t>
  </si>
  <si>
    <t>Drzwi</t>
  </si>
  <si>
    <t xml:space="preserve">Poszerzenie otworów drzwiowych </t>
  </si>
  <si>
    <t>Instalacja elektryczna</t>
  </si>
  <si>
    <t>Instalacja sanitarna</t>
  </si>
  <si>
    <t>Demontaże</t>
  </si>
  <si>
    <t>Dostawa i montaż wentylatora łazienkowego</t>
  </si>
  <si>
    <t>Dostawa i montaż syfonów do brodzika</t>
  </si>
  <si>
    <t>Wywóz gruzu</t>
  </si>
  <si>
    <t xml:space="preserve">Dostawa i montaż baterii umywalkowej </t>
  </si>
  <si>
    <t xml:space="preserve">Dostawa i montaż wpustu ściekowego śr. 100 mm </t>
  </si>
  <si>
    <t>Inne</t>
  </si>
  <si>
    <t>Dostawa i montaż lustra 120x 90 cm</t>
  </si>
  <si>
    <t xml:space="preserve">Montaż anemostatów </t>
  </si>
  <si>
    <t>Dostawa i montaż stelaża podtynkowego Geberit</t>
  </si>
  <si>
    <t>Ilość</t>
  </si>
  <si>
    <t>Wykonanie okładzin ściennych z gresu 30x60 kolor szary do wys 2,1 m</t>
  </si>
  <si>
    <t>Uwaga:! Prace wykonywane również w weekendy</t>
  </si>
  <si>
    <t>LP.</t>
  </si>
  <si>
    <t>40.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</si>
  <si>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</si>
  <si>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</si>
  <si>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</si>
  <si>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</si>
  <si>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</si>
  <si>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</si>
  <si>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</si>
  <si>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</si>
  <si>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</si>
  <si>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</si>
  <si>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</si>
  <si>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</si>
  <si>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</si>
  <si>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Rodzaj robót</t>
  </si>
  <si>
    <t>Dostawaz i montaż zaworów umywalkowych</t>
  </si>
  <si>
    <t>Dostawa i montaż syfonów umywalkowych</t>
  </si>
  <si>
    <t>Dostawa i montaż brodzika prysznicowego 90 x90 cm</t>
  </si>
  <si>
    <t>Dostawa i montaż blatu z konglomeratu wraz z podkonstrukcją</t>
  </si>
  <si>
    <t>Montaż ścianek HPL o wym  2,1*1,3 m</t>
  </si>
  <si>
    <t xml:space="preserve">Montaż drzwi przesuwnych do kabin szer. 1,0 m </t>
  </si>
  <si>
    <t>Demontaż posadzek</t>
  </si>
  <si>
    <t xml:space="preserve">Demontaż sufitu podwieszanego aluminiowego </t>
  </si>
  <si>
    <t>Włożenie płytek gresowych szarych o wym 60 x 60 cm</t>
  </si>
  <si>
    <t xml:space="preserve">Demontaż drzwi </t>
  </si>
  <si>
    <t xml:space="preserve">Wykonanie instalacji elektrycznej </t>
  </si>
  <si>
    <t>Dostawa i montaż miski ustępowej Koło</t>
  </si>
  <si>
    <t xml:space="preserve">Dostawa i montaż baterii przyszniocowej </t>
  </si>
  <si>
    <t xml:space="preserve">Wykonanie gładzi gipsowych </t>
  </si>
  <si>
    <t>Gruntowanie i malowanie ścian farbą odporną na wilgoć</t>
  </si>
  <si>
    <t>Dostawa i montaż akcesorów łazienkowych /podajnik na papier, ręczniki papierowe, 2 szt mydło 4szt, kosze na śmiecie 2 szt./</t>
  </si>
  <si>
    <t>Montaż drzwi o szer 90 cm w kolorze szarym z ościeżnicą metalową wyposażone w klamkę, zamek i samozamykacz</t>
  </si>
  <si>
    <t>Montaż drzwi o szer 80 cm w kolorze szarym z ościeżnicą metalową wyposażone w klamkę, zamek i samozamykacz</t>
  </si>
  <si>
    <t xml:space="preserve">Wymiana osprzętu elektrycznego włączniki i gniazdka </t>
  </si>
  <si>
    <t>Dostawa i montaż umywalki wpuszczanej w blat firmy Koło</t>
  </si>
  <si>
    <t>zakup i montaż lampy awaryjnej</t>
  </si>
  <si>
    <t>Demontaż lamp 120 x 30</t>
  </si>
  <si>
    <t>Demontaż koryt elektrycznych</t>
  </si>
  <si>
    <t>Demontaż wykładziny PCV</t>
  </si>
  <si>
    <t>Demontaż sufitów podwieszanych</t>
  </si>
  <si>
    <t>Malowanie lamperii do wys. 2m /jasnoszary/</t>
  </si>
  <si>
    <t>Dostawa i montaż anemostatów</t>
  </si>
  <si>
    <t>Zakup i montaż grzejnika elektrycznego naściennego</t>
  </si>
  <si>
    <t>Miejscowa naprawa ścian /20% powierzchni/</t>
  </si>
  <si>
    <t>Malowanie ścian farbą emulsyjną białą</t>
  </si>
  <si>
    <t>Dostawa i montaż lamp LED 60x 60</t>
  </si>
  <si>
    <t>Dostawa i montaż lampy awaryjnej</t>
  </si>
  <si>
    <t>41.</t>
  </si>
  <si>
    <t>Wywóz i utylizacja wyposażenia meblowego</t>
  </si>
  <si>
    <t>Przygotowanie podłoża pod ułożenie posadzki</t>
  </si>
  <si>
    <t>Montaż sufitu podwieszanego 60x60 cm</t>
  </si>
  <si>
    <t>Wymiana włączników oświetleniowych</t>
  </si>
  <si>
    <t>UWAGI</t>
  </si>
  <si>
    <t>Zakup i montaż lamp LED 60 x 60 cm</t>
  </si>
  <si>
    <t>Zakup i ułożenie posadzki z gresu 30x30 /kolor szary/</t>
  </si>
  <si>
    <t>Malowanie drzwi wraz z ościeżnicą / dwustronne kolor szary/</t>
  </si>
  <si>
    <t>Ułozenie instalacji elktrycznej i logicznej w nowych korytach</t>
  </si>
  <si>
    <t>Cena jednostkowa</t>
  </si>
  <si>
    <t>Łazienka</t>
  </si>
  <si>
    <t>Pomieszczenie OKB</t>
  </si>
  <si>
    <t>J.m.</t>
  </si>
  <si>
    <t>42.</t>
  </si>
  <si>
    <t>43.</t>
  </si>
  <si>
    <t xml:space="preserve">Sprzątanie </t>
  </si>
  <si>
    <t>Pomiary elekryczne /w tym natężenia oświetlenia/</t>
  </si>
  <si>
    <t>Wymiana klamki w drzwiach z wkładką +5 kluczy</t>
  </si>
  <si>
    <t>Wykonanie izolacjii z folii w płynie w miejscu kabin prysznicowych</t>
  </si>
  <si>
    <t>Montaż sufitu podwieszanego typu Armstrong/ do pomieszczeń wilgotnych/</t>
  </si>
  <si>
    <t>Demontaż wpustu podłogowego</t>
  </si>
  <si>
    <t>44.</t>
  </si>
  <si>
    <t xml:space="preserve">Wymiana parapetu okiennego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</si>
</sst>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5" xfId="0" applyFont="1" applyFill="1" applyBorder="1"/>
    <xf numFmtId="0" fontId="3" fillId="0" borderId="1" xfId="0" applyFont="1" applyBorder="1"/>
    <xf numFmtId="0" fontId="3" fillId="0" borderId="0" xfId="0" applyFont="1"/>
    <xf numFmtId="165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right"/>
    </xf>
    <xf numFmtId="0" fontId="2" fillId="0" borderId="11" xfId="0" applyFont="1" applyBorder="1"/>
    <xf numFmtId="0" fontId="3" fillId="0" borderId="11" xfId="0" applyFont="1" applyBorder="1"/>
    <xf numFmtId="0" fontId="2" fillId="0" borderId="1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66F7-8312-43B4-9625-927FEF2BE0A3}">
  <dimension ref="A1:I35"/>
  <sheetViews>
    <sheetView tabSelected="1" topLeftCell="A13" zoomScale="110" zoomScaleNormal="110" workbookViewId="0">
      <selection activeCell="B24" sqref="B24"/>
    </sheetView>
  </sheetViews>
  <sheetFormatPr defaultRowHeight="14.4" x14ac:dyDescent="0.3"/>
  <cols>
    <col min="1" max="1" width="3.5546875" bestFit="1" customWidth="1"/>
    <col min="2" max="2" width="51.88671875" customWidth="1"/>
    <col min="3" max="7" width="12.77734375" customWidth="1"/>
  </cols>
  <sheetData>
    <row r="1" spans="1:9" x14ac:dyDescent="0.3">
      <c r="B1" s="17" t="s">
        <v>125</v>
      </c>
    </row>
    <row r="3" spans="1:9" s="1" customFormat="1" ht="30" customHeight="1" x14ac:dyDescent="0.25">
      <c r="A3" s="20" t="s">
        <v>65</v>
      </c>
      <c r="B3" s="20" t="s">
        <v>80</v>
      </c>
      <c r="C3" s="21" t="s">
        <v>62</v>
      </c>
      <c r="D3" s="21" t="s">
        <v>126</v>
      </c>
      <c r="E3" s="31" t="s">
        <v>123</v>
      </c>
      <c r="F3" s="21" t="s">
        <v>32</v>
      </c>
      <c r="G3" s="32" t="s">
        <v>118</v>
      </c>
      <c r="H3" s="15"/>
      <c r="I3" s="9"/>
    </row>
    <row r="4" spans="1:9" s="1" customFormat="1" ht="19.8" customHeight="1" x14ac:dyDescent="0.25">
      <c r="A4" s="26"/>
      <c r="B4" s="27" t="s">
        <v>52</v>
      </c>
      <c r="C4" s="26"/>
      <c r="D4" s="26"/>
      <c r="E4" s="28"/>
      <c r="F4" s="26"/>
      <c r="G4" s="26"/>
    </row>
    <row r="5" spans="1:9" s="1" customFormat="1" ht="13.8" x14ac:dyDescent="0.25">
      <c r="A5" s="3" t="s">
        <v>0</v>
      </c>
      <c r="B5" s="3" t="s">
        <v>102</v>
      </c>
      <c r="C5" s="3">
        <v>2</v>
      </c>
      <c r="D5" s="4" t="s">
        <v>7</v>
      </c>
      <c r="E5" s="3"/>
      <c r="F5" s="3">
        <f>C5*E5</f>
        <v>0</v>
      </c>
      <c r="G5" s="3"/>
    </row>
    <row r="6" spans="1:9" s="1" customFormat="1" ht="13.8" x14ac:dyDescent="0.25">
      <c r="A6" s="2" t="s">
        <v>1</v>
      </c>
      <c r="B6" s="2" t="s">
        <v>103</v>
      </c>
      <c r="C6" s="2">
        <v>5</v>
      </c>
      <c r="D6" s="5" t="s">
        <v>8</v>
      </c>
      <c r="E6" s="2"/>
      <c r="F6" s="3">
        <f t="shared" ref="F6:F33" si="0">C6*E6</f>
        <v>0</v>
      </c>
      <c r="G6" s="2"/>
    </row>
    <row r="7" spans="1:9" s="1" customFormat="1" ht="13.8" x14ac:dyDescent="0.25">
      <c r="A7" s="2" t="s">
        <v>2</v>
      </c>
      <c r="B7" s="2" t="s">
        <v>104</v>
      </c>
      <c r="C7" s="2">
        <v>20.94</v>
      </c>
      <c r="D7" s="5" t="s">
        <v>9</v>
      </c>
      <c r="E7" s="2"/>
      <c r="F7" s="3">
        <f t="shared" si="0"/>
        <v>0</v>
      </c>
      <c r="G7" s="2"/>
    </row>
    <row r="8" spans="1:9" s="1" customFormat="1" ht="13.8" x14ac:dyDescent="0.25">
      <c r="A8" s="2" t="s">
        <v>3</v>
      </c>
      <c r="B8" s="2" t="s">
        <v>105</v>
      </c>
      <c r="C8" s="2">
        <v>20.94</v>
      </c>
      <c r="D8" s="5" t="s">
        <v>9</v>
      </c>
      <c r="E8" s="2"/>
      <c r="F8" s="2">
        <f t="shared" si="0"/>
        <v>0</v>
      </c>
      <c r="G8" s="2"/>
    </row>
    <row r="9" spans="1:9" s="1" customFormat="1" ht="13.8" x14ac:dyDescent="0.25">
      <c r="B9" s="17" t="s">
        <v>40</v>
      </c>
    </row>
    <row r="10" spans="1:9" s="1" customFormat="1" ht="13.8" x14ac:dyDescent="0.25">
      <c r="A10" s="2" t="s">
        <v>4</v>
      </c>
      <c r="B10" s="2" t="s">
        <v>109</v>
      </c>
      <c r="C10" s="6">
        <f>(C11+C12)*0.2</f>
        <v>14.834600000000002</v>
      </c>
      <c r="D10" s="5" t="s">
        <v>9</v>
      </c>
      <c r="E10" s="2"/>
      <c r="F10" s="2">
        <f t="shared" si="0"/>
        <v>0</v>
      </c>
      <c r="G10" s="2"/>
    </row>
    <row r="11" spans="1:9" s="1" customFormat="1" ht="13.8" x14ac:dyDescent="0.25">
      <c r="A11" s="2" t="s">
        <v>5</v>
      </c>
      <c r="B11" s="2" t="s">
        <v>106</v>
      </c>
      <c r="C11" s="6">
        <f>2*(3.1+2.68+2.4+2.4+5.6+3.26+2.68+3.73)</f>
        <v>51.699999999999996</v>
      </c>
      <c r="D11" s="5" t="s">
        <v>9</v>
      </c>
      <c r="E11" s="2"/>
      <c r="F11" s="3">
        <f t="shared" si="0"/>
        <v>0</v>
      </c>
      <c r="G11" s="2"/>
    </row>
    <row r="12" spans="1:9" s="1" customFormat="1" ht="13.8" x14ac:dyDescent="0.25">
      <c r="A12" s="2" t="s">
        <v>6</v>
      </c>
      <c r="B12" s="2" t="s">
        <v>110</v>
      </c>
      <c r="C12" s="6">
        <f>0.9*(3.1+2.68+2.4+2.4+5.6+3.26+3.73)+0.9*0.9*2</f>
        <v>22.472999999999999</v>
      </c>
      <c r="D12" s="5" t="s">
        <v>9</v>
      </c>
      <c r="E12" s="2"/>
      <c r="F12" s="3">
        <f t="shared" si="0"/>
        <v>0</v>
      </c>
      <c r="G12" s="2"/>
    </row>
    <row r="13" spans="1:9" s="1" customFormat="1" ht="13.8" x14ac:dyDescent="0.25">
      <c r="A13" s="2" t="s">
        <v>11</v>
      </c>
      <c r="B13" s="2" t="s">
        <v>136</v>
      </c>
      <c r="C13" s="6">
        <v>1</v>
      </c>
      <c r="D13" s="5" t="s">
        <v>8</v>
      </c>
      <c r="E13" s="2"/>
      <c r="F13" s="3">
        <f t="shared" si="0"/>
        <v>0</v>
      </c>
      <c r="G13" s="2"/>
    </row>
    <row r="14" spans="1:9" s="1" customFormat="1" ht="13.8" x14ac:dyDescent="0.25">
      <c r="B14" s="17" t="s">
        <v>41</v>
      </c>
    </row>
    <row r="15" spans="1:9" s="1" customFormat="1" ht="13.8" x14ac:dyDescent="0.25">
      <c r="A15" s="2" t="s">
        <v>12</v>
      </c>
      <c r="B15" s="2" t="s">
        <v>116</v>
      </c>
      <c r="C15" s="2">
        <v>20.94</v>
      </c>
      <c r="D15" s="5" t="s">
        <v>9</v>
      </c>
      <c r="E15" s="2"/>
      <c r="F15" s="2">
        <f t="shared" ref="F15:F16" si="1">C15*E15</f>
        <v>0</v>
      </c>
      <c r="G15" s="2"/>
    </row>
    <row r="16" spans="1:9" s="1" customFormat="1" ht="13.8" x14ac:dyDescent="0.25">
      <c r="A16" s="2" t="s">
        <v>13</v>
      </c>
      <c r="B16" s="2" t="s">
        <v>107</v>
      </c>
      <c r="C16" s="2">
        <v>4</v>
      </c>
      <c r="D16" s="5" t="s">
        <v>7</v>
      </c>
      <c r="E16" s="2"/>
      <c r="F16" s="3">
        <f t="shared" si="1"/>
        <v>0</v>
      </c>
      <c r="G16" s="2"/>
    </row>
    <row r="17" spans="1:7" s="1" customFormat="1" ht="13.8" x14ac:dyDescent="0.25">
      <c r="B17" s="17" t="s">
        <v>44</v>
      </c>
    </row>
    <row r="18" spans="1:7" s="1" customFormat="1" ht="13.8" x14ac:dyDescent="0.25">
      <c r="A18" s="2" t="s">
        <v>14</v>
      </c>
      <c r="B18" s="2" t="s">
        <v>115</v>
      </c>
      <c r="C18" s="2">
        <v>20.94</v>
      </c>
      <c r="D18" s="5" t="s">
        <v>9</v>
      </c>
      <c r="E18" s="2"/>
      <c r="F18" s="2">
        <f t="shared" ref="F18:F19" si="2">C18*E18</f>
        <v>0</v>
      </c>
      <c r="G18" s="2"/>
    </row>
    <row r="19" spans="1:7" s="1" customFormat="1" ht="13.8" x14ac:dyDescent="0.25">
      <c r="A19" s="2" t="s">
        <v>15</v>
      </c>
      <c r="B19" s="2" t="s">
        <v>120</v>
      </c>
      <c r="C19" s="2">
        <v>20.94</v>
      </c>
      <c r="D19" s="5" t="s">
        <v>9</v>
      </c>
      <c r="E19" s="2"/>
      <c r="F19" s="3">
        <f t="shared" si="2"/>
        <v>0</v>
      </c>
      <c r="G19" s="2"/>
    </row>
    <row r="20" spans="1:7" s="1" customFormat="1" ht="13.8" x14ac:dyDescent="0.25">
      <c r="B20" s="17" t="s">
        <v>48</v>
      </c>
    </row>
    <row r="21" spans="1:7" s="1" customFormat="1" ht="13.8" x14ac:dyDescent="0.25">
      <c r="A21" s="2" t="s">
        <v>16</v>
      </c>
      <c r="B21" s="2" t="s">
        <v>121</v>
      </c>
      <c r="C21" s="2">
        <v>1</v>
      </c>
      <c r="D21" s="5" t="s">
        <v>10</v>
      </c>
      <c r="E21" s="2"/>
      <c r="F21" s="2">
        <f t="shared" ref="F21:F22" si="3">C21*E21</f>
        <v>0</v>
      </c>
      <c r="G21" s="2"/>
    </row>
    <row r="22" spans="1:7" s="1" customFormat="1" ht="13.8" x14ac:dyDescent="0.25">
      <c r="A22" s="2" t="s">
        <v>17</v>
      </c>
      <c r="B22" s="2" t="s">
        <v>131</v>
      </c>
      <c r="C22" s="2">
        <v>1</v>
      </c>
      <c r="D22" s="5" t="s">
        <v>7</v>
      </c>
      <c r="E22" s="2"/>
      <c r="F22" s="3">
        <f t="shared" si="3"/>
        <v>0</v>
      </c>
      <c r="G22" s="2"/>
    </row>
    <row r="23" spans="1:7" s="1" customFormat="1" ht="13.8" x14ac:dyDescent="0.25">
      <c r="B23" s="17" t="s">
        <v>50</v>
      </c>
    </row>
    <row r="24" spans="1:7" s="1" customFormat="1" ht="13.8" x14ac:dyDescent="0.25">
      <c r="A24" s="2" t="s">
        <v>18</v>
      </c>
      <c r="B24" s="2" t="s">
        <v>108</v>
      </c>
      <c r="C24" s="2">
        <v>2</v>
      </c>
      <c r="D24" s="5" t="s">
        <v>7</v>
      </c>
      <c r="E24" s="2"/>
      <c r="F24" s="2">
        <f t="shared" si="0"/>
        <v>0</v>
      </c>
      <c r="G24" s="2"/>
    </row>
    <row r="25" spans="1:7" s="1" customFormat="1" ht="13.8" x14ac:dyDescent="0.25">
      <c r="A25" s="2" t="s">
        <v>19</v>
      </c>
      <c r="B25" s="2" t="s">
        <v>122</v>
      </c>
      <c r="C25" s="6">
        <v>10</v>
      </c>
      <c r="D25" s="5" t="s">
        <v>8</v>
      </c>
      <c r="E25" s="2"/>
      <c r="F25" s="3">
        <f t="shared" ref="F25" si="4">C25*E25</f>
        <v>0</v>
      </c>
      <c r="G25" s="2"/>
    </row>
    <row r="26" spans="1:7" s="1" customFormat="1" ht="13.8" x14ac:dyDescent="0.25">
      <c r="A26" s="2" t="s">
        <v>20</v>
      </c>
      <c r="B26" s="7" t="s">
        <v>119</v>
      </c>
      <c r="C26" s="2">
        <v>4</v>
      </c>
      <c r="D26" s="5" t="s">
        <v>7</v>
      </c>
      <c r="E26" s="2"/>
      <c r="F26" s="3">
        <f t="shared" si="0"/>
        <v>0</v>
      </c>
      <c r="G26" s="2"/>
    </row>
    <row r="27" spans="1:7" s="1" customFormat="1" ht="13.8" x14ac:dyDescent="0.25">
      <c r="A27" s="2" t="s">
        <v>21</v>
      </c>
      <c r="B27" s="7" t="s">
        <v>26</v>
      </c>
      <c r="C27" s="2">
        <v>1</v>
      </c>
      <c r="D27" s="5" t="s">
        <v>7</v>
      </c>
      <c r="E27" s="2"/>
      <c r="F27" s="3">
        <f t="shared" si="0"/>
        <v>0</v>
      </c>
      <c r="G27" s="2"/>
    </row>
    <row r="28" spans="1:7" s="1" customFormat="1" ht="13.8" x14ac:dyDescent="0.25">
      <c r="A28" s="2" t="s">
        <v>23</v>
      </c>
      <c r="B28" s="7" t="s">
        <v>101</v>
      </c>
      <c r="C28" s="2">
        <v>1</v>
      </c>
      <c r="D28" s="5" t="s">
        <v>7</v>
      </c>
      <c r="E28" s="2"/>
      <c r="F28" s="3">
        <f t="shared" si="0"/>
        <v>0</v>
      </c>
      <c r="G28" s="2"/>
    </row>
    <row r="29" spans="1:7" s="1" customFormat="1" ht="13.8" x14ac:dyDescent="0.25">
      <c r="A29" s="2" t="s">
        <v>24</v>
      </c>
      <c r="B29" s="7" t="s">
        <v>117</v>
      </c>
      <c r="C29" s="2">
        <v>3</v>
      </c>
      <c r="D29" s="5" t="s">
        <v>7</v>
      </c>
      <c r="E29" s="2"/>
      <c r="F29" s="3">
        <f t="shared" si="0"/>
        <v>0</v>
      </c>
      <c r="G29" s="2"/>
    </row>
    <row r="30" spans="1:7" s="1" customFormat="1" ht="13.8" x14ac:dyDescent="0.25">
      <c r="B30" s="17" t="s">
        <v>58</v>
      </c>
    </row>
    <row r="31" spans="1:7" s="1" customFormat="1" ht="13.8" x14ac:dyDescent="0.25">
      <c r="A31" s="2" t="s">
        <v>25</v>
      </c>
      <c r="B31" s="2" t="s">
        <v>129</v>
      </c>
      <c r="C31" s="2">
        <v>1</v>
      </c>
      <c r="D31" s="5" t="s">
        <v>22</v>
      </c>
      <c r="E31" s="2"/>
      <c r="F31" s="2">
        <f t="shared" si="0"/>
        <v>0</v>
      </c>
      <c r="G31" s="2"/>
    </row>
    <row r="32" spans="1:7" s="1" customFormat="1" ht="13.8" x14ac:dyDescent="0.25">
      <c r="A32" s="2" t="s">
        <v>27</v>
      </c>
      <c r="B32" s="2" t="s">
        <v>130</v>
      </c>
      <c r="C32" s="2">
        <v>1</v>
      </c>
      <c r="D32" s="5" t="s">
        <v>10</v>
      </c>
      <c r="E32" s="2"/>
      <c r="F32" s="3">
        <f t="shared" si="0"/>
        <v>0</v>
      </c>
      <c r="G32" s="2"/>
    </row>
    <row r="33" spans="1:7" s="1" customFormat="1" ht="13.8" x14ac:dyDescent="0.25">
      <c r="A33" s="2" t="s">
        <v>28</v>
      </c>
      <c r="B33" s="8" t="s">
        <v>55</v>
      </c>
      <c r="C33" s="2">
        <v>1</v>
      </c>
      <c r="D33" s="5" t="s">
        <v>10</v>
      </c>
      <c r="E33" s="2"/>
      <c r="F33" s="3">
        <f t="shared" si="0"/>
        <v>0</v>
      </c>
      <c r="G33" s="2"/>
    </row>
    <row r="34" spans="1:7" s="1" customFormat="1" ht="13.8" x14ac:dyDescent="0.25">
      <c r="A34" s="2" t="s">
        <v>29</v>
      </c>
      <c r="B34" s="2" t="s">
        <v>114</v>
      </c>
      <c r="C34" s="2">
        <v>1</v>
      </c>
      <c r="D34" s="5" t="s">
        <v>10</v>
      </c>
      <c r="E34" s="2"/>
      <c r="F34" s="2">
        <f t="shared" ref="F34" si="5">C34*E34</f>
        <v>0</v>
      </c>
      <c r="G34" s="2"/>
    </row>
    <row r="35" spans="1:7" ht="15" thickBot="1" x14ac:dyDescent="0.35">
      <c r="A35" s="1"/>
      <c r="B35" s="1"/>
      <c r="C35" s="9"/>
      <c r="D35" s="35"/>
      <c r="E35" s="36" t="s">
        <v>33</v>
      </c>
      <c r="F35" s="22">
        <f>SUM(F5:F33)</f>
        <v>0</v>
      </c>
      <c r="G35" s="1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A915-61FD-44AD-AEB2-44F2744FC282}">
  <dimension ref="A1:G58"/>
  <sheetViews>
    <sheetView zoomScale="107" zoomScaleNormal="107" workbookViewId="0">
      <selection activeCell="G8" sqref="G8"/>
    </sheetView>
  </sheetViews>
  <sheetFormatPr defaultRowHeight="13.8" x14ac:dyDescent="0.25"/>
  <cols>
    <col min="1" max="1" width="3.5546875" style="1" bestFit="1" customWidth="1"/>
    <col min="2" max="2" width="58.109375" style="1" customWidth="1"/>
    <col min="3" max="7" width="12.77734375" style="1" customWidth="1"/>
    <col min="8" max="16384" width="8.88671875" style="1"/>
  </cols>
  <sheetData>
    <row r="1" spans="1:7" x14ac:dyDescent="0.25">
      <c r="B1" s="10" t="s">
        <v>124</v>
      </c>
      <c r="C1" s="10"/>
      <c r="D1" s="10"/>
      <c r="E1" s="10"/>
      <c r="F1" s="10"/>
      <c r="G1" s="10"/>
    </row>
    <row r="2" spans="1:7" x14ac:dyDescent="0.25">
      <c r="B2" s="11"/>
      <c r="C2" s="12"/>
      <c r="D2" s="12"/>
      <c r="E2" s="12"/>
      <c r="F2" s="12"/>
      <c r="G2" s="12"/>
    </row>
    <row r="3" spans="1:7" ht="30" customHeight="1" x14ac:dyDescent="0.25">
      <c r="A3" s="2" t="s">
        <v>65</v>
      </c>
      <c r="B3" s="3" t="s">
        <v>80</v>
      </c>
      <c r="C3" s="4" t="s">
        <v>62</v>
      </c>
      <c r="D3" s="4" t="s">
        <v>126</v>
      </c>
      <c r="E3" s="33" t="s">
        <v>123</v>
      </c>
      <c r="F3" s="4" t="s">
        <v>32</v>
      </c>
      <c r="G3" s="34" t="s">
        <v>118</v>
      </c>
    </row>
    <row r="4" spans="1:7" x14ac:dyDescent="0.25">
      <c r="A4" s="2"/>
      <c r="B4" s="16" t="s">
        <v>52</v>
      </c>
      <c r="C4" s="2"/>
      <c r="D4" s="5"/>
      <c r="E4" s="13"/>
      <c r="F4" s="2"/>
      <c r="G4" s="2"/>
    </row>
    <row r="5" spans="1:7" x14ac:dyDescent="0.25">
      <c r="A5" s="2" t="s">
        <v>0</v>
      </c>
      <c r="B5" s="2" t="s">
        <v>34</v>
      </c>
      <c r="C5" s="2">
        <v>1</v>
      </c>
      <c r="D5" s="5" t="s">
        <v>22</v>
      </c>
      <c r="E5" s="2"/>
      <c r="F5" s="2">
        <f>C5*E5</f>
        <v>0</v>
      </c>
      <c r="G5" s="2"/>
    </row>
    <row r="6" spans="1:7" x14ac:dyDescent="0.25">
      <c r="A6" s="2" t="s">
        <v>1</v>
      </c>
      <c r="B6" s="2" t="s">
        <v>87</v>
      </c>
      <c r="C6" s="2">
        <v>1</v>
      </c>
      <c r="D6" s="5" t="s">
        <v>22</v>
      </c>
      <c r="E6" s="2"/>
      <c r="F6" s="2">
        <f>C6*E6</f>
        <v>0</v>
      </c>
      <c r="G6" s="2"/>
    </row>
    <row r="7" spans="1:7" x14ac:dyDescent="0.25">
      <c r="A7" s="2" t="s">
        <v>2</v>
      </c>
      <c r="B7" s="2" t="s">
        <v>35</v>
      </c>
      <c r="C7" s="2">
        <v>1</v>
      </c>
      <c r="D7" s="5" t="s">
        <v>22</v>
      </c>
      <c r="E7" s="2"/>
      <c r="F7" s="2">
        <f t="shared" ref="F7:F15" si="0">C7*E7</f>
        <v>0</v>
      </c>
      <c r="G7" s="2"/>
    </row>
    <row r="8" spans="1:7" x14ac:dyDescent="0.25">
      <c r="A8" s="2" t="s">
        <v>3</v>
      </c>
      <c r="B8" s="2" t="s">
        <v>134</v>
      </c>
      <c r="C8" s="2">
        <v>1</v>
      </c>
      <c r="D8" s="5" t="s">
        <v>7</v>
      </c>
      <c r="E8" s="2"/>
      <c r="F8" s="2">
        <f t="shared" si="0"/>
        <v>0</v>
      </c>
      <c r="G8" s="2"/>
    </row>
    <row r="9" spans="1:7" x14ac:dyDescent="0.25">
      <c r="A9" s="2" t="s">
        <v>4</v>
      </c>
      <c r="B9" s="2" t="s">
        <v>36</v>
      </c>
      <c r="C9" s="2">
        <v>1</v>
      </c>
      <c r="D9" s="5" t="s">
        <v>22</v>
      </c>
      <c r="E9" s="2"/>
      <c r="F9" s="2">
        <f t="shared" si="0"/>
        <v>0</v>
      </c>
      <c r="G9" s="2"/>
    </row>
    <row r="10" spans="1:7" x14ac:dyDescent="0.25">
      <c r="A10" s="2" t="s">
        <v>5</v>
      </c>
      <c r="B10" s="2" t="s">
        <v>37</v>
      </c>
      <c r="C10" s="2">
        <v>2</v>
      </c>
      <c r="D10" s="5" t="s">
        <v>7</v>
      </c>
      <c r="E10" s="2"/>
      <c r="F10" s="2">
        <f t="shared" si="0"/>
        <v>0</v>
      </c>
      <c r="G10" s="2"/>
    </row>
    <row r="11" spans="1:7" x14ac:dyDescent="0.25">
      <c r="A11" s="2" t="s">
        <v>6</v>
      </c>
      <c r="B11" s="2" t="s">
        <v>39</v>
      </c>
      <c r="C11" s="2">
        <v>1</v>
      </c>
      <c r="D11" s="5" t="s">
        <v>10</v>
      </c>
      <c r="E11" s="2"/>
      <c r="F11" s="2">
        <f t="shared" si="0"/>
        <v>0</v>
      </c>
      <c r="G11" s="2"/>
    </row>
    <row r="12" spans="1:7" x14ac:dyDescent="0.25">
      <c r="A12" s="2" t="s">
        <v>11</v>
      </c>
      <c r="B12" s="2" t="s">
        <v>88</v>
      </c>
      <c r="C12" s="2">
        <v>9.8000000000000007</v>
      </c>
      <c r="D12" s="5" t="s">
        <v>9</v>
      </c>
      <c r="E12" s="2"/>
      <c r="F12" s="2">
        <f t="shared" si="0"/>
        <v>0</v>
      </c>
      <c r="G12" s="2"/>
    </row>
    <row r="13" spans="1:7" x14ac:dyDescent="0.25">
      <c r="A13" s="2" t="s">
        <v>12</v>
      </c>
      <c r="B13" s="2" t="s">
        <v>42</v>
      </c>
      <c r="C13" s="2">
        <v>3</v>
      </c>
      <c r="D13" s="5" t="s">
        <v>7</v>
      </c>
      <c r="E13" s="2"/>
      <c r="F13" s="2">
        <f t="shared" si="0"/>
        <v>0</v>
      </c>
      <c r="G13" s="2"/>
    </row>
    <row r="14" spans="1:7" x14ac:dyDescent="0.25">
      <c r="A14" s="2" t="s">
        <v>13</v>
      </c>
      <c r="B14" s="2" t="s">
        <v>43</v>
      </c>
      <c r="C14" s="2">
        <v>1</v>
      </c>
      <c r="D14" s="5" t="s">
        <v>22</v>
      </c>
      <c r="E14" s="2"/>
      <c r="F14" s="2">
        <f t="shared" si="0"/>
        <v>0</v>
      </c>
      <c r="G14" s="2"/>
    </row>
    <row r="15" spans="1:7" x14ac:dyDescent="0.25">
      <c r="A15" s="2" t="s">
        <v>14</v>
      </c>
      <c r="B15" s="14" t="s">
        <v>90</v>
      </c>
      <c r="C15" s="2">
        <v>2</v>
      </c>
      <c r="D15" s="5" t="s">
        <v>7</v>
      </c>
      <c r="E15" s="2"/>
      <c r="F15" s="2">
        <f t="shared" si="0"/>
        <v>0</v>
      </c>
      <c r="G15" s="2"/>
    </row>
    <row r="16" spans="1:7" x14ac:dyDescent="0.25">
      <c r="B16" s="17" t="s">
        <v>40</v>
      </c>
      <c r="D16" s="29"/>
    </row>
    <row r="17" spans="1:7" x14ac:dyDescent="0.25">
      <c r="A17" s="2" t="s">
        <v>15</v>
      </c>
      <c r="B17" s="2" t="s">
        <v>132</v>
      </c>
      <c r="C17" s="2">
        <v>12.6</v>
      </c>
      <c r="D17" s="5" t="s">
        <v>9</v>
      </c>
      <c r="E17" s="2"/>
      <c r="F17" s="2">
        <f>C17*E17</f>
        <v>0</v>
      </c>
      <c r="G17" s="2"/>
    </row>
    <row r="18" spans="1:7" x14ac:dyDescent="0.25">
      <c r="A18" s="2" t="s">
        <v>16</v>
      </c>
      <c r="B18" s="2" t="s">
        <v>63</v>
      </c>
      <c r="C18" s="18">
        <f>2.1*(3.18+3.18+1.22+1.22+1+1+2+3.04+1.34)</f>
        <v>36.078000000000003</v>
      </c>
      <c r="D18" s="5" t="s">
        <v>9</v>
      </c>
      <c r="E18" s="2"/>
      <c r="F18" s="2">
        <f t="shared" ref="F18:F22" si="1">C18*E18</f>
        <v>0</v>
      </c>
      <c r="G18" s="2"/>
    </row>
    <row r="19" spans="1:7" x14ac:dyDescent="0.25">
      <c r="A19" s="2" t="s">
        <v>17</v>
      </c>
      <c r="B19" s="2" t="s">
        <v>85</v>
      </c>
      <c r="C19" s="2">
        <v>1</v>
      </c>
      <c r="D19" s="5" t="s">
        <v>38</v>
      </c>
      <c r="E19" s="2"/>
      <c r="F19" s="2">
        <f t="shared" si="1"/>
        <v>0</v>
      </c>
      <c r="G19" s="2"/>
    </row>
    <row r="20" spans="1:7" x14ac:dyDescent="0.25">
      <c r="A20" s="2" t="s">
        <v>18</v>
      </c>
      <c r="B20" s="2" t="s">
        <v>86</v>
      </c>
      <c r="C20" s="2">
        <v>2</v>
      </c>
      <c r="D20" s="5" t="s">
        <v>38</v>
      </c>
      <c r="E20" s="2"/>
      <c r="F20" s="2">
        <f t="shared" si="1"/>
        <v>0</v>
      </c>
      <c r="G20" s="2"/>
    </row>
    <row r="21" spans="1:7" x14ac:dyDescent="0.25">
      <c r="A21" s="2" t="s">
        <v>19</v>
      </c>
      <c r="B21" s="2" t="s">
        <v>49</v>
      </c>
      <c r="C21" s="2">
        <v>2</v>
      </c>
      <c r="D21" s="5" t="s">
        <v>38</v>
      </c>
      <c r="E21" s="2"/>
      <c r="F21" s="2">
        <f t="shared" si="1"/>
        <v>0</v>
      </c>
      <c r="G21" s="2"/>
    </row>
    <row r="22" spans="1:7" x14ac:dyDescent="0.25">
      <c r="A22" s="2" t="s">
        <v>20</v>
      </c>
      <c r="B22" s="2" t="s">
        <v>94</v>
      </c>
      <c r="C22" s="2">
        <v>8.81</v>
      </c>
      <c r="D22" s="5" t="s">
        <v>9</v>
      </c>
      <c r="E22" s="2"/>
      <c r="F22" s="2">
        <f t="shared" si="1"/>
        <v>0</v>
      </c>
      <c r="G22" s="2"/>
    </row>
    <row r="23" spans="1:7" x14ac:dyDescent="0.25">
      <c r="A23" s="2" t="s">
        <v>21</v>
      </c>
      <c r="B23" s="19" t="s">
        <v>95</v>
      </c>
      <c r="C23" s="6">
        <f>(3.04+3.18+1.97+1.22+3.18)*0.7</f>
        <v>8.8130000000000006</v>
      </c>
      <c r="D23" s="30" t="s">
        <v>9</v>
      </c>
      <c r="E23" s="2"/>
      <c r="F23" s="2">
        <f>C23*E23</f>
        <v>0</v>
      </c>
      <c r="G23" s="2"/>
    </row>
    <row r="24" spans="1:7" x14ac:dyDescent="0.25">
      <c r="B24" s="17" t="s">
        <v>41</v>
      </c>
      <c r="D24" s="29"/>
    </row>
    <row r="25" spans="1:7" x14ac:dyDescent="0.25">
      <c r="A25" s="2" t="s">
        <v>23</v>
      </c>
      <c r="B25" s="2" t="s">
        <v>133</v>
      </c>
      <c r="C25" s="2">
        <v>9.8000000000000007</v>
      </c>
      <c r="D25" s="5" t="s">
        <v>9</v>
      </c>
      <c r="E25" s="2"/>
      <c r="F25" s="2">
        <f>C25*E25</f>
        <v>0</v>
      </c>
      <c r="G25" s="2"/>
    </row>
    <row r="26" spans="1:7" x14ac:dyDescent="0.25">
      <c r="A26" s="2" t="s">
        <v>24</v>
      </c>
      <c r="B26" s="14" t="s">
        <v>60</v>
      </c>
      <c r="C26" s="14">
        <v>4</v>
      </c>
      <c r="D26" s="30" t="s">
        <v>38</v>
      </c>
      <c r="E26" s="2"/>
      <c r="F26" s="14">
        <f>C26*E26</f>
        <v>0</v>
      </c>
      <c r="G26" s="2"/>
    </row>
    <row r="27" spans="1:7" x14ac:dyDescent="0.25">
      <c r="B27" s="17" t="s">
        <v>44</v>
      </c>
      <c r="D27" s="29"/>
    </row>
    <row r="28" spans="1:7" x14ac:dyDescent="0.25">
      <c r="A28" s="2" t="s">
        <v>25</v>
      </c>
      <c r="B28" s="2" t="s">
        <v>45</v>
      </c>
      <c r="C28" s="2">
        <v>9.8000000000000007</v>
      </c>
      <c r="D28" s="5" t="s">
        <v>9</v>
      </c>
      <c r="E28" s="2"/>
      <c r="F28" s="2">
        <f>C28*E28</f>
        <v>0</v>
      </c>
      <c r="G28" s="2"/>
    </row>
    <row r="29" spans="1:7" x14ac:dyDescent="0.25">
      <c r="A29" s="2" t="s">
        <v>27</v>
      </c>
      <c r="B29" s="2" t="s">
        <v>46</v>
      </c>
      <c r="C29" s="2">
        <v>9.8000000000000007</v>
      </c>
      <c r="D29" s="5" t="s">
        <v>9</v>
      </c>
      <c r="E29" s="2"/>
      <c r="F29" s="2">
        <f t="shared" ref="F29:F51" si="2">C29*E29</f>
        <v>0</v>
      </c>
      <c r="G29" s="2"/>
    </row>
    <row r="30" spans="1:7" x14ac:dyDescent="0.25">
      <c r="A30" s="2" t="s">
        <v>28</v>
      </c>
      <c r="B30" s="2" t="s">
        <v>89</v>
      </c>
      <c r="C30" s="2">
        <v>9.8000000000000007</v>
      </c>
      <c r="D30" s="5" t="s">
        <v>47</v>
      </c>
      <c r="E30" s="2"/>
      <c r="F30" s="2">
        <f t="shared" si="2"/>
        <v>0</v>
      </c>
      <c r="G30" s="2"/>
    </row>
    <row r="31" spans="1:7" x14ac:dyDescent="0.25">
      <c r="B31" s="17" t="s">
        <v>48</v>
      </c>
      <c r="D31" s="29"/>
    </row>
    <row r="32" spans="1:7" ht="27.6" x14ac:dyDescent="0.25">
      <c r="A32" s="2" t="s">
        <v>29</v>
      </c>
      <c r="B32" s="13" t="s">
        <v>97</v>
      </c>
      <c r="C32" s="2">
        <v>1</v>
      </c>
      <c r="D32" s="5" t="s">
        <v>7</v>
      </c>
      <c r="E32" s="2"/>
      <c r="F32" s="2">
        <f t="shared" si="2"/>
        <v>0</v>
      </c>
      <c r="G32" s="2"/>
    </row>
    <row r="33" spans="1:7" ht="27.6" x14ac:dyDescent="0.25">
      <c r="A33" s="2" t="s">
        <v>30</v>
      </c>
      <c r="B33" s="13" t="s">
        <v>98</v>
      </c>
      <c r="C33" s="2">
        <v>1</v>
      </c>
      <c r="D33" s="5" t="s">
        <v>7</v>
      </c>
      <c r="E33" s="2"/>
      <c r="F33" s="2">
        <f t="shared" si="2"/>
        <v>0</v>
      </c>
      <c r="G33" s="2"/>
    </row>
    <row r="34" spans="1:7" x14ac:dyDescent="0.25">
      <c r="B34" s="17" t="s">
        <v>50</v>
      </c>
      <c r="D34" s="29"/>
    </row>
    <row r="35" spans="1:7" x14ac:dyDescent="0.25">
      <c r="A35" s="2" t="s">
        <v>31</v>
      </c>
      <c r="B35" s="2" t="s">
        <v>91</v>
      </c>
      <c r="C35" s="2">
        <v>1</v>
      </c>
      <c r="D35" s="5" t="s">
        <v>10</v>
      </c>
      <c r="E35" s="2"/>
      <c r="F35" s="2">
        <f t="shared" si="2"/>
        <v>0</v>
      </c>
      <c r="G35" s="2"/>
    </row>
    <row r="36" spans="1:7" x14ac:dyDescent="0.25">
      <c r="A36" s="2" t="s">
        <v>67</v>
      </c>
      <c r="B36" s="2" t="s">
        <v>99</v>
      </c>
      <c r="C36" s="2">
        <v>4</v>
      </c>
      <c r="D36" s="5" t="s">
        <v>7</v>
      </c>
      <c r="E36" s="2"/>
      <c r="F36" s="2">
        <f t="shared" si="2"/>
        <v>0</v>
      </c>
      <c r="G36" s="2"/>
    </row>
    <row r="37" spans="1:7" x14ac:dyDescent="0.25">
      <c r="A37" s="2" t="s">
        <v>68</v>
      </c>
      <c r="B37" s="2" t="s">
        <v>111</v>
      </c>
      <c r="C37" s="2">
        <v>4</v>
      </c>
      <c r="D37" s="5" t="s">
        <v>7</v>
      </c>
      <c r="E37" s="2"/>
      <c r="F37" s="2">
        <f t="shared" si="2"/>
        <v>0</v>
      </c>
      <c r="G37" s="2"/>
    </row>
    <row r="38" spans="1:7" x14ac:dyDescent="0.25">
      <c r="A38" s="2" t="s">
        <v>69</v>
      </c>
      <c r="B38" s="14" t="s">
        <v>112</v>
      </c>
      <c r="C38" s="2">
        <v>1</v>
      </c>
      <c r="D38" s="5" t="s">
        <v>7</v>
      </c>
      <c r="E38" s="2"/>
      <c r="F38" s="2">
        <f t="shared" si="2"/>
        <v>0</v>
      </c>
      <c r="G38" s="2"/>
    </row>
    <row r="39" spans="1:7" x14ac:dyDescent="0.25">
      <c r="B39" s="17" t="s">
        <v>51</v>
      </c>
      <c r="D39" s="29"/>
    </row>
    <row r="40" spans="1:7" x14ac:dyDescent="0.25">
      <c r="A40" s="2" t="s">
        <v>70</v>
      </c>
      <c r="B40" s="2" t="s">
        <v>100</v>
      </c>
      <c r="C40" s="2">
        <v>2</v>
      </c>
      <c r="D40" s="5" t="s">
        <v>38</v>
      </c>
      <c r="E40" s="2"/>
      <c r="F40" s="2">
        <f t="shared" si="2"/>
        <v>0</v>
      </c>
      <c r="G40" s="2"/>
    </row>
    <row r="41" spans="1:7" x14ac:dyDescent="0.25">
      <c r="A41" s="2" t="s">
        <v>71</v>
      </c>
      <c r="B41" s="2" t="s">
        <v>84</v>
      </c>
      <c r="C41" s="2">
        <v>2.5</v>
      </c>
      <c r="D41" s="5" t="s">
        <v>8</v>
      </c>
      <c r="E41" s="2"/>
      <c r="F41" s="2">
        <f t="shared" si="2"/>
        <v>0</v>
      </c>
      <c r="G41" s="2"/>
    </row>
    <row r="42" spans="1:7" x14ac:dyDescent="0.25">
      <c r="A42" s="2" t="s">
        <v>72</v>
      </c>
      <c r="B42" s="2" t="s">
        <v>56</v>
      </c>
      <c r="C42" s="2">
        <v>2</v>
      </c>
      <c r="D42" s="5" t="s">
        <v>38</v>
      </c>
      <c r="E42" s="2"/>
      <c r="F42" s="2">
        <f t="shared" si="2"/>
        <v>0</v>
      </c>
      <c r="G42" s="2"/>
    </row>
    <row r="43" spans="1:7" x14ac:dyDescent="0.25">
      <c r="A43" s="2" t="s">
        <v>73</v>
      </c>
      <c r="B43" s="2" t="s">
        <v>57</v>
      </c>
      <c r="C43" s="2">
        <v>1</v>
      </c>
      <c r="D43" s="5" t="s">
        <v>38</v>
      </c>
      <c r="E43" s="2"/>
      <c r="F43" s="2">
        <f t="shared" si="2"/>
        <v>0</v>
      </c>
      <c r="G43" s="2"/>
    </row>
    <row r="44" spans="1:7" x14ac:dyDescent="0.25">
      <c r="A44" s="2" t="s">
        <v>74</v>
      </c>
      <c r="B44" s="2" t="s">
        <v>92</v>
      </c>
      <c r="C44" s="2">
        <v>1</v>
      </c>
      <c r="D44" s="5" t="s">
        <v>38</v>
      </c>
      <c r="E44" s="2"/>
      <c r="F44" s="2">
        <f t="shared" si="2"/>
        <v>0</v>
      </c>
      <c r="G44" s="2"/>
    </row>
    <row r="45" spans="1:7" x14ac:dyDescent="0.25">
      <c r="A45" s="2" t="s">
        <v>75</v>
      </c>
      <c r="B45" s="2" t="s">
        <v>61</v>
      </c>
      <c r="C45" s="2">
        <v>1</v>
      </c>
      <c r="D45" s="5" t="s">
        <v>38</v>
      </c>
      <c r="E45" s="2"/>
      <c r="F45" s="2">
        <f t="shared" si="2"/>
        <v>0</v>
      </c>
      <c r="G45" s="2"/>
    </row>
    <row r="46" spans="1:7" x14ac:dyDescent="0.25">
      <c r="A46" s="2" t="s">
        <v>76</v>
      </c>
      <c r="B46" s="2" t="s">
        <v>81</v>
      </c>
      <c r="C46" s="2">
        <v>2</v>
      </c>
      <c r="D46" s="5" t="s">
        <v>10</v>
      </c>
      <c r="E46" s="2"/>
      <c r="F46" s="2">
        <f t="shared" si="2"/>
        <v>0</v>
      </c>
      <c r="G46" s="2"/>
    </row>
    <row r="47" spans="1:7" x14ac:dyDescent="0.25">
      <c r="A47" s="2" t="s">
        <v>77</v>
      </c>
      <c r="B47" s="2" t="s">
        <v>82</v>
      </c>
      <c r="C47" s="2">
        <v>2</v>
      </c>
      <c r="D47" s="5" t="s">
        <v>10</v>
      </c>
      <c r="E47" s="2"/>
      <c r="F47" s="2">
        <f t="shared" si="2"/>
        <v>0</v>
      </c>
      <c r="G47" s="2"/>
    </row>
    <row r="48" spans="1:7" x14ac:dyDescent="0.25">
      <c r="A48" s="2" t="s">
        <v>78</v>
      </c>
      <c r="B48" s="2" t="s">
        <v>53</v>
      </c>
      <c r="C48" s="2">
        <v>1</v>
      </c>
      <c r="D48" s="5" t="s">
        <v>38</v>
      </c>
      <c r="E48" s="2"/>
      <c r="F48" s="2">
        <f t="shared" si="2"/>
        <v>0</v>
      </c>
      <c r="G48" s="2"/>
    </row>
    <row r="49" spans="1:7" x14ac:dyDescent="0.25">
      <c r="A49" s="2" t="s">
        <v>79</v>
      </c>
      <c r="B49" s="2" t="s">
        <v>83</v>
      </c>
      <c r="C49" s="2">
        <v>2</v>
      </c>
      <c r="D49" s="5" t="s">
        <v>38</v>
      </c>
      <c r="E49" s="2"/>
      <c r="F49" s="2">
        <f t="shared" si="2"/>
        <v>0</v>
      </c>
      <c r="G49" s="2"/>
    </row>
    <row r="50" spans="1:7" x14ac:dyDescent="0.25">
      <c r="A50" s="2" t="s">
        <v>66</v>
      </c>
      <c r="B50" s="2" t="s">
        <v>54</v>
      </c>
      <c r="C50" s="2">
        <v>2</v>
      </c>
      <c r="D50" s="5" t="s">
        <v>38</v>
      </c>
      <c r="E50" s="2"/>
      <c r="F50" s="2">
        <f t="shared" si="2"/>
        <v>0</v>
      </c>
      <c r="G50" s="2"/>
    </row>
    <row r="51" spans="1:7" x14ac:dyDescent="0.25">
      <c r="A51" s="2" t="s">
        <v>113</v>
      </c>
      <c r="B51" s="2" t="s">
        <v>93</v>
      </c>
      <c r="C51" s="2">
        <v>2</v>
      </c>
      <c r="D51" s="5" t="s">
        <v>38</v>
      </c>
      <c r="E51" s="2"/>
      <c r="F51" s="2">
        <f t="shared" si="2"/>
        <v>0</v>
      </c>
      <c r="G51" s="2"/>
    </row>
    <row r="52" spans="1:7" x14ac:dyDescent="0.25">
      <c r="B52" s="17" t="s">
        <v>58</v>
      </c>
      <c r="D52" s="29"/>
    </row>
    <row r="53" spans="1:7" ht="27.6" x14ac:dyDescent="0.25">
      <c r="A53" s="2" t="s">
        <v>127</v>
      </c>
      <c r="B53" s="13" t="s">
        <v>96</v>
      </c>
      <c r="C53" s="2">
        <v>1</v>
      </c>
      <c r="D53" s="5" t="s">
        <v>10</v>
      </c>
      <c r="E53" s="2"/>
      <c r="F53" s="2">
        <f>C53*E53</f>
        <v>0</v>
      </c>
      <c r="G53" s="2"/>
    </row>
    <row r="54" spans="1:7" x14ac:dyDescent="0.25">
      <c r="A54" s="2" t="s">
        <v>128</v>
      </c>
      <c r="B54" s="2" t="s">
        <v>59</v>
      </c>
      <c r="C54" s="2">
        <v>2</v>
      </c>
      <c r="D54" s="5" t="s">
        <v>38</v>
      </c>
      <c r="E54" s="2"/>
      <c r="F54" s="2">
        <f t="shared" ref="F54:F55" si="3">C54*E54</f>
        <v>0</v>
      </c>
      <c r="G54" s="2"/>
    </row>
    <row r="55" spans="1:7" ht="14.4" thickBot="1" x14ac:dyDescent="0.3">
      <c r="A55" s="2" t="s">
        <v>135</v>
      </c>
      <c r="B55" s="2" t="s">
        <v>55</v>
      </c>
      <c r="C55" s="2">
        <v>1</v>
      </c>
      <c r="D55" s="21" t="s">
        <v>10</v>
      </c>
      <c r="E55" s="20"/>
      <c r="F55" s="2">
        <f t="shared" si="3"/>
        <v>0</v>
      </c>
      <c r="G55" s="2"/>
    </row>
    <row r="56" spans="1:7" ht="14.4" thickBot="1" x14ac:dyDescent="0.3">
      <c r="D56" s="24"/>
      <c r="E56" s="25" t="s">
        <v>33</v>
      </c>
      <c r="F56" s="23">
        <f>SUM(F35)</f>
        <v>0</v>
      </c>
    </row>
    <row r="58" spans="1:7" x14ac:dyDescent="0.25">
      <c r="B58" s="17" t="s">
        <v>64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pom 132</vt:lpstr>
      <vt:lpstr>łazienka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Kasandra Wojtaczka</dc:creator>
  <cp:lastModifiedBy>Kasandra Wojtaczka</cp:lastModifiedBy>
  <cp:lastPrinted>2022-02-07T10:33:25Z</cp:lastPrinted>
  <dcterms:created xsi:type="dcterms:W3CDTF">2022-01-04T09:07:54Z</dcterms:created>
  <dcterms:modified xsi:type="dcterms:W3CDTF">2022-02-07T10:52:37Z</dcterms:modified>
</cp:coreProperties>
</file>